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kope\Desktop\"/>
    </mc:Choice>
  </mc:AlternateContent>
  <xr:revisionPtr revIDLastSave="0" documentId="13_ncr:1_{CB62F60B-C1BD-455C-A927-C5B47F8DC0DE}" xr6:coauthVersionLast="47" xr6:coauthVersionMax="47" xr10:uidLastSave="{00000000-0000-0000-0000-000000000000}"/>
  <bookViews>
    <workbookView xWindow="28680" yWindow="-120" windowWidth="29040" windowHeight="15720" xr2:uid="{19040435-8B65-4209-8BC8-26E26626DA6D}"/>
  </bookViews>
  <sheets>
    <sheet name="sil" sheetId="1" r:id="rId1"/>
    <sheet name="slp" sheetId="2" r:id="rId2"/>
  </sheets>
  <externalReferences>
    <externalReference r:id="rId3"/>
  </externalReferenc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1" i="2" l="1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87" i="1"/>
  <c r="R83" i="1"/>
  <c r="R82" i="1"/>
  <c r="R80" i="1"/>
  <c r="R73" i="1"/>
  <c r="R72" i="1"/>
  <c r="R69" i="1"/>
  <c r="R68" i="1"/>
  <c r="R49" i="1"/>
  <c r="R48" i="1"/>
  <c r="R47" i="1"/>
  <c r="R42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Q79" i="1"/>
  <c r="Q78" i="1"/>
  <c r="Q77" i="1"/>
  <c r="Q76" i="1"/>
  <c r="Q75" i="1"/>
  <c r="Q74" i="1"/>
  <c r="Q43" i="1"/>
  <c r="Q41" i="2"/>
  <c r="Q22" i="2"/>
  <c r="Q21" i="2"/>
  <c r="Q19" i="2"/>
  <c r="Q18" i="2"/>
  <c r="Q17" i="2"/>
  <c r="Q16" i="2"/>
  <c r="Q15" i="2"/>
  <c r="Q14" i="2"/>
  <c r="Q13" i="2"/>
  <c r="Q12" i="2"/>
  <c r="Q11" i="2"/>
  <c r="Q9" i="2"/>
  <c r="Q8" i="2"/>
  <c r="Q84" i="1"/>
  <c r="Q81" i="1"/>
  <c r="Q71" i="1"/>
  <c r="Q70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46" i="1"/>
  <c r="Q45" i="1"/>
  <c r="Q44" i="1"/>
  <c r="Q20" i="1"/>
  <c r="Q19" i="1"/>
  <c r="Q18" i="1"/>
  <c r="Q17" i="1"/>
  <c r="Q16" i="1"/>
  <c r="Q15" i="1"/>
  <c r="Q14" i="1"/>
  <c r="Q13" i="1"/>
  <c r="Q12" i="1"/>
  <c r="Q11" i="1"/>
  <c r="Q9" i="1"/>
  <c r="Q8" i="1"/>
  <c r="N40" i="2"/>
  <c r="M40" i="2"/>
  <c r="J40" i="2"/>
  <c r="N39" i="2"/>
  <c r="M39" i="2"/>
  <c r="J39" i="2"/>
  <c r="N38" i="2"/>
  <c r="M38" i="2"/>
  <c r="J38" i="2"/>
  <c r="N37" i="2"/>
  <c r="M37" i="2"/>
  <c r="J37" i="2"/>
  <c r="N36" i="2"/>
  <c r="M36" i="2"/>
  <c r="J36" i="2"/>
  <c r="N35" i="2"/>
  <c r="M35" i="2"/>
  <c r="J35" i="2"/>
  <c r="N34" i="2"/>
  <c r="M34" i="2"/>
  <c r="J34" i="2"/>
  <c r="N33" i="2"/>
  <c r="M33" i="2"/>
  <c r="J33" i="2"/>
  <c r="N32" i="2"/>
  <c r="M32" i="2"/>
  <c r="J32" i="2"/>
  <c r="N31" i="2"/>
  <c r="M31" i="2"/>
  <c r="J31" i="2"/>
  <c r="N30" i="2"/>
  <c r="M30" i="2"/>
  <c r="J30" i="2"/>
  <c r="N29" i="2"/>
  <c r="M29" i="2"/>
  <c r="J29" i="2"/>
  <c r="N28" i="2"/>
  <c r="M28" i="2"/>
  <c r="J28" i="2"/>
  <c r="N27" i="2"/>
  <c r="M27" i="2"/>
  <c r="J27" i="2"/>
  <c r="N26" i="2"/>
  <c r="M26" i="2"/>
  <c r="J26" i="2"/>
  <c r="N25" i="2"/>
  <c r="M25" i="2"/>
  <c r="J25" i="2"/>
  <c r="N24" i="2"/>
  <c r="M24" i="2"/>
  <c r="J24" i="2"/>
  <c r="N23" i="2"/>
  <c r="M23" i="2"/>
  <c r="J23" i="2"/>
  <c r="N22" i="2"/>
  <c r="M22" i="2"/>
  <c r="J22" i="2"/>
  <c r="N21" i="2"/>
  <c r="M21" i="2"/>
  <c r="J21" i="2"/>
  <c r="N20" i="2"/>
  <c r="M20" i="2"/>
  <c r="J20" i="2"/>
  <c r="N19" i="2"/>
  <c r="M19" i="2"/>
  <c r="J19" i="2"/>
  <c r="N18" i="2"/>
  <c r="M18" i="2"/>
  <c r="J18" i="2"/>
  <c r="N17" i="2"/>
  <c r="M17" i="2"/>
  <c r="J17" i="2"/>
  <c r="N16" i="2"/>
  <c r="M16" i="2"/>
  <c r="J16" i="2"/>
  <c r="N15" i="2"/>
  <c r="M15" i="2"/>
  <c r="J15" i="2"/>
  <c r="N14" i="2"/>
  <c r="M14" i="2"/>
  <c r="J14" i="2"/>
  <c r="N13" i="2"/>
  <c r="M13" i="2"/>
  <c r="J13" i="2"/>
  <c r="N12" i="2"/>
  <c r="M12" i="2"/>
  <c r="J12" i="2"/>
  <c r="N11" i="2"/>
  <c r="M11" i="2"/>
  <c r="J11" i="2"/>
  <c r="N10" i="2"/>
  <c r="M10" i="2"/>
  <c r="J10" i="2"/>
  <c r="N9" i="2"/>
  <c r="M9" i="2"/>
  <c r="J9" i="2"/>
  <c r="N8" i="2"/>
  <c r="M8" i="2"/>
  <c r="J8" i="2"/>
  <c r="N7" i="2"/>
  <c r="M7" i="2"/>
  <c r="J7" i="2"/>
  <c r="N6" i="2"/>
  <c r="M6" i="2"/>
  <c r="I6" i="2"/>
  <c r="H6" i="2"/>
  <c r="N85" i="1"/>
  <c r="M85" i="1"/>
  <c r="J85" i="1"/>
  <c r="N84" i="1"/>
  <c r="M84" i="1"/>
  <c r="J84" i="1"/>
  <c r="N83" i="1"/>
  <c r="M83" i="1"/>
  <c r="J83" i="1"/>
  <c r="N82" i="1"/>
  <c r="M82" i="1"/>
  <c r="J82" i="1"/>
  <c r="N81" i="1"/>
  <c r="M81" i="1"/>
  <c r="J81" i="1"/>
  <c r="N80" i="1"/>
  <c r="M80" i="1"/>
  <c r="J80" i="1"/>
  <c r="N79" i="1"/>
  <c r="M79" i="1"/>
  <c r="J79" i="1"/>
  <c r="N78" i="1"/>
  <c r="M78" i="1"/>
  <c r="J78" i="1"/>
  <c r="N77" i="1"/>
  <c r="M77" i="1"/>
  <c r="J77" i="1"/>
  <c r="N76" i="1"/>
  <c r="M76" i="1"/>
  <c r="J76" i="1"/>
  <c r="N75" i="1"/>
  <c r="M75" i="1"/>
  <c r="J75" i="1"/>
  <c r="N74" i="1"/>
  <c r="M74" i="1"/>
  <c r="J74" i="1"/>
  <c r="N73" i="1"/>
  <c r="M73" i="1"/>
  <c r="J73" i="1"/>
  <c r="N72" i="1"/>
  <c r="M72" i="1"/>
  <c r="J72" i="1"/>
  <c r="N71" i="1"/>
  <c r="M71" i="1"/>
  <c r="J71" i="1"/>
  <c r="N70" i="1"/>
  <c r="M70" i="1"/>
  <c r="J70" i="1"/>
  <c r="N69" i="1"/>
  <c r="M69" i="1"/>
  <c r="J69" i="1"/>
  <c r="N68" i="1"/>
  <c r="M68" i="1"/>
  <c r="J68" i="1"/>
  <c r="N67" i="1"/>
  <c r="M67" i="1"/>
  <c r="J67" i="1"/>
  <c r="N66" i="1"/>
  <c r="M66" i="1"/>
  <c r="J66" i="1"/>
  <c r="N65" i="1"/>
  <c r="M65" i="1"/>
  <c r="J65" i="1"/>
  <c r="N64" i="1"/>
  <c r="M64" i="1"/>
  <c r="J64" i="1"/>
  <c r="N63" i="1"/>
  <c r="M63" i="1"/>
  <c r="J63" i="1"/>
  <c r="N62" i="1"/>
  <c r="M62" i="1"/>
  <c r="J62" i="1"/>
  <c r="N61" i="1"/>
  <c r="M61" i="1"/>
  <c r="J61" i="1"/>
  <c r="N60" i="1"/>
  <c r="M60" i="1"/>
  <c r="J60" i="1"/>
  <c r="N59" i="1"/>
  <c r="M59" i="1"/>
  <c r="J59" i="1"/>
  <c r="N58" i="1"/>
  <c r="M58" i="1"/>
  <c r="J58" i="1"/>
  <c r="N57" i="1"/>
  <c r="M57" i="1"/>
  <c r="J57" i="1"/>
  <c r="N56" i="1"/>
  <c r="M56" i="1"/>
  <c r="J56" i="1"/>
  <c r="N55" i="1"/>
  <c r="M55" i="1"/>
  <c r="J55" i="1"/>
  <c r="N54" i="1"/>
  <c r="M54" i="1"/>
  <c r="J54" i="1"/>
  <c r="N53" i="1"/>
  <c r="M53" i="1"/>
  <c r="J53" i="1"/>
  <c r="N52" i="1"/>
  <c r="M52" i="1"/>
  <c r="J52" i="1"/>
  <c r="N51" i="1"/>
  <c r="M51" i="1"/>
  <c r="J51" i="1"/>
  <c r="Q51" i="1" s="1"/>
  <c r="N50" i="1"/>
  <c r="M50" i="1"/>
  <c r="J50" i="1"/>
  <c r="Q50" i="1" s="1"/>
  <c r="N49" i="1"/>
  <c r="M49" i="1"/>
  <c r="J49" i="1"/>
  <c r="N48" i="1"/>
  <c r="M48" i="1"/>
  <c r="J48" i="1"/>
  <c r="N47" i="1"/>
  <c r="M47" i="1"/>
  <c r="J47" i="1"/>
  <c r="N46" i="1"/>
  <c r="M46" i="1"/>
  <c r="J46" i="1"/>
  <c r="N45" i="1"/>
  <c r="M45" i="1"/>
  <c r="J45" i="1"/>
  <c r="N44" i="1"/>
  <c r="M44" i="1"/>
  <c r="J44" i="1"/>
  <c r="N43" i="1"/>
  <c r="M43" i="1"/>
  <c r="J43" i="1"/>
  <c r="N42" i="1"/>
  <c r="M42" i="1"/>
  <c r="J42" i="1"/>
  <c r="N41" i="1"/>
  <c r="M41" i="1"/>
  <c r="J41" i="1"/>
  <c r="N40" i="1"/>
  <c r="M40" i="1"/>
  <c r="J40" i="1"/>
  <c r="N39" i="1"/>
  <c r="M39" i="1"/>
  <c r="J39" i="1"/>
  <c r="N38" i="1"/>
  <c r="M38" i="1"/>
  <c r="J38" i="1"/>
  <c r="N37" i="1"/>
  <c r="M37" i="1"/>
  <c r="J37" i="1"/>
  <c r="N36" i="1"/>
  <c r="M36" i="1"/>
  <c r="J36" i="1"/>
  <c r="N35" i="1"/>
  <c r="M35" i="1"/>
  <c r="J35" i="1"/>
  <c r="N34" i="1"/>
  <c r="M34" i="1"/>
  <c r="J34" i="1"/>
  <c r="N33" i="1"/>
  <c r="M33" i="1"/>
  <c r="J33" i="1"/>
  <c r="N32" i="1"/>
  <c r="M32" i="1"/>
  <c r="J32" i="1"/>
  <c r="N31" i="1"/>
  <c r="M31" i="1"/>
  <c r="J31" i="1"/>
  <c r="N30" i="1"/>
  <c r="M30" i="1"/>
  <c r="J30" i="1"/>
  <c r="N29" i="1"/>
  <c r="M29" i="1"/>
  <c r="J29" i="1"/>
  <c r="N28" i="1"/>
  <c r="M28" i="1"/>
  <c r="J28" i="1"/>
  <c r="N27" i="1"/>
  <c r="M27" i="1"/>
  <c r="J27" i="1"/>
  <c r="N26" i="1"/>
  <c r="M26" i="1"/>
  <c r="J26" i="1"/>
  <c r="N25" i="1"/>
  <c r="M25" i="1"/>
  <c r="J25" i="1"/>
  <c r="N24" i="1"/>
  <c r="M24" i="1"/>
  <c r="J24" i="1"/>
  <c r="N23" i="1"/>
  <c r="M23" i="1"/>
  <c r="J23" i="1"/>
  <c r="N22" i="1"/>
  <c r="M22" i="1"/>
  <c r="J22" i="1"/>
  <c r="N21" i="1"/>
  <c r="M21" i="1"/>
  <c r="J21" i="1"/>
  <c r="N20" i="1"/>
  <c r="M20" i="1"/>
  <c r="J20" i="1"/>
  <c r="N19" i="1"/>
  <c r="M19" i="1"/>
  <c r="J19" i="1"/>
  <c r="N18" i="1"/>
  <c r="M18" i="1"/>
  <c r="J18" i="1"/>
  <c r="N17" i="1"/>
  <c r="M17" i="1"/>
  <c r="J17" i="1"/>
  <c r="N16" i="1"/>
  <c r="M16" i="1"/>
  <c r="J16" i="1"/>
  <c r="N15" i="1"/>
  <c r="M15" i="1"/>
  <c r="J15" i="1"/>
  <c r="N14" i="1"/>
  <c r="M14" i="1"/>
  <c r="J14" i="1"/>
  <c r="N13" i="1"/>
  <c r="M13" i="1"/>
  <c r="J13" i="1"/>
  <c r="N12" i="1"/>
  <c r="M12" i="1"/>
  <c r="J12" i="1"/>
  <c r="N11" i="1"/>
  <c r="M11" i="1"/>
  <c r="J11" i="1"/>
  <c r="N10" i="1"/>
  <c r="M10" i="1"/>
  <c r="J10" i="1"/>
  <c r="N9" i="1"/>
  <c r="M9" i="1"/>
  <c r="J9" i="1"/>
  <c r="N8" i="1"/>
  <c r="M8" i="1"/>
  <c r="J8" i="1"/>
  <c r="N7" i="1"/>
  <c r="M7" i="1"/>
  <c r="J7" i="1"/>
  <c r="N6" i="1"/>
  <c r="M6" i="1"/>
  <c r="I6" i="1"/>
  <c r="H6" i="1"/>
  <c r="Q87" i="1" l="1"/>
</calcChain>
</file>

<file path=xl/sharedStrings.xml><?xml version="1.0" encoding="utf-8"?>
<sst xmlns="http://schemas.openxmlformats.org/spreadsheetml/2006/main" count="806" uniqueCount="222">
  <si>
    <t>Stavba:</t>
  </si>
  <si>
    <t>2024019</t>
  </si>
  <si>
    <t>DPS Bažantnice - Oprava páteřních rozvodů a rozvod wifi</t>
  </si>
  <si>
    <t>Objekt:</t>
  </si>
  <si>
    <t>D.1.2.5</t>
  </si>
  <si>
    <t>Silnoproudá elektrotechnika</t>
  </si>
  <si>
    <t>Část:</t>
  </si>
  <si>
    <t/>
  </si>
  <si>
    <t>JKSO:</t>
  </si>
  <si>
    <t>801 91</t>
  </si>
  <si>
    <t>Jednotková cena
základ DPH</t>
  </si>
  <si>
    <t>Hodnota DPH</t>
  </si>
  <si>
    <t>TYP</t>
  </si>
  <si>
    <t>Zařazení</t>
  </si>
  <si>
    <t>KCN</t>
  </si>
  <si>
    <t>Kód položky</t>
  </si>
  <si>
    <t>Název</t>
  </si>
  <si>
    <t>MJ</t>
  </si>
  <si>
    <t>Množství</t>
  </si>
  <si>
    <t>Cena celkem</t>
  </si>
  <si>
    <t>J. hmotnost</t>
  </si>
  <si>
    <t>J. suť</t>
  </si>
  <si>
    <t>Poznámka</t>
  </si>
  <si>
    <t>D</t>
  </si>
  <si>
    <t>PSV</t>
  </si>
  <si>
    <t>749</t>
  </si>
  <si>
    <t>Elektromontáže - součásti elektrozařízení</t>
  </si>
  <si>
    <t>K</t>
  </si>
  <si>
    <t>741</t>
  </si>
  <si>
    <t>749212122</t>
  </si>
  <si>
    <t>Montáž se zhotovením protipožární ucpávky užitím protipožárního tmelu</t>
  </si>
  <si>
    <t>ks</t>
  </si>
  <si>
    <t>M</t>
  </si>
  <si>
    <t>MAT</t>
  </si>
  <si>
    <t>345719500</t>
  </si>
  <si>
    <t>zpěňující tmel na bázi vody a bez obsahu silikonu pro požární těsnění elektrických prostupů, tuba 310ml</t>
  </si>
  <si>
    <t>kus</t>
  </si>
  <si>
    <t>21-M</t>
  </si>
  <si>
    <t>Elektromontáže</t>
  </si>
  <si>
    <t>921</t>
  </si>
  <si>
    <t>210010005</t>
  </si>
  <si>
    <t>Montáž trubek plastových ohebných D 36 mm uložených pod omítku</t>
  </si>
  <si>
    <t>m</t>
  </si>
  <si>
    <t>345711570</t>
  </si>
  <si>
    <t>trubka plastová elektroinstalační ohebná s d=36mm</t>
  </si>
  <si>
    <t>210020301</t>
  </si>
  <si>
    <t>Montáž žlabů kovových šířky do 50 mm bez víka</t>
  </si>
  <si>
    <t>345754915</t>
  </si>
  <si>
    <t>žlab kabelový pozinkovaný 2m/ks 50x50</t>
  </si>
  <si>
    <t>345754800</t>
  </si>
  <si>
    <t>spojjka žlabu šroubovaná</t>
  </si>
  <si>
    <t>345754926</t>
  </si>
  <si>
    <t>podpěra žlabu kabelového 150mm, včetně hmoždinky a závitové tyče</t>
  </si>
  <si>
    <t>210020310</t>
  </si>
  <si>
    <t>Montáž žlabů kovových šířky do 250 mm bez víka</t>
  </si>
  <si>
    <t>345754925</t>
  </si>
  <si>
    <t>žlab kabelový pozinkovaný 2m/ks 150x50</t>
  </si>
  <si>
    <t>210100001</t>
  </si>
  <si>
    <t>Ukončení vodičů v rozváděči nebo na přístroji včetně zapojení průřezu žíly do 2,5 mm2</t>
  </si>
  <si>
    <t>210100013</t>
  </si>
  <si>
    <t>Ukončení vodičů v rozváděči nebo na přístroji včetně zapojení průřezu žíly do 4 mm2</t>
  </si>
  <si>
    <t>210100002</t>
  </si>
  <si>
    <t>Ukončení vodičů v rozváděči nebo na přístroji včetně zapojení průřezu žíly do 6 mm2</t>
  </si>
  <si>
    <t>210100014</t>
  </si>
  <si>
    <t>Ukončení vodičů v rozváděči nebo na přístroji včetně zapojení průřezu žíly do 10 mm2</t>
  </si>
  <si>
    <t>210100004</t>
  </si>
  <si>
    <t>Ukončení vodičů v rozváděči nebo na přístroji včetně zapojení průřezu žíly do 25 mm2</t>
  </si>
  <si>
    <t>210100006</t>
  </si>
  <si>
    <t>Ukončení vodičů v rozváděči nebo na přístroji včetně zapojení průřezu žíly do 50 mm2</t>
  </si>
  <si>
    <t>210100012</t>
  </si>
  <si>
    <t>Ukončení vodičů v rozváděči nebo na přístroji včetně zapojení průřezu žíly do 240 mm2</t>
  </si>
  <si>
    <t>210110105</t>
  </si>
  <si>
    <t>Montáž ovládací tlačítko Total Stop / Central Stop s krycím sklem, se zapojením vodičů</t>
  </si>
  <si>
    <t>345363520</t>
  </si>
  <si>
    <t>spínač stiskací, Total Stop / Central Stop, s krycím sklem, nástěnný, IP55</t>
  </si>
  <si>
    <t>210120412</t>
  </si>
  <si>
    <t>Montáž jističů jednopólových nn do 25 A ve skříni - dozbrojení pro napájení Total stop / Central stop v zálohvoané části pro výtah</t>
  </si>
  <si>
    <t>358221070</t>
  </si>
  <si>
    <t>jistič 1pólový-charakteristika B6/1, 10kA</t>
  </si>
  <si>
    <t>210120505s</t>
  </si>
  <si>
    <t>Montáž doplňků jističů - vypínací spoušť Total stop pro zálohavé napájení výtahu</t>
  </si>
  <si>
    <t>358225520</t>
  </si>
  <si>
    <t>vypínací spoušť pro jistič zálohovaného napájení výtahu (ovládání Total stop)</t>
  </si>
  <si>
    <t>210190001</t>
  </si>
  <si>
    <t>Montáž rozvodnic běžných oceloplechových nebo plastových do 20 kg</t>
  </si>
  <si>
    <t>357112RPx</t>
  </si>
  <si>
    <t>rozvodnice plastová, nástěnná, konfigurace dle výkresové dokumentace "D.1.2.5.13 - Návrh rozváděčů RP"</t>
  </si>
  <si>
    <t>210190002</t>
  </si>
  <si>
    <t>Montáž rozvodnic běžných oceloplechových nebo plastových do 50 kg</t>
  </si>
  <si>
    <t>357112RMS1L</t>
  </si>
  <si>
    <t>rozváděč oceloplechový, s požární odolností, do výklenku, konfigurace dle výkresové dokumentace "DPS_D.1.2.5.07 - Návrh rozváděče RMS1L"</t>
  </si>
  <si>
    <t>357112RMS2L</t>
  </si>
  <si>
    <t>rozváděč oceloplechový, s požární odolností, do výklenku, konfigurace dle výkresové dokumentace "DPS_D.1.2.5.09 - Návrh rozváděče RMS2L (typické podlaží 2-7)"</t>
  </si>
  <si>
    <t>357112RMS8L</t>
  </si>
  <si>
    <t>rozváděč oceloplechový, s požární odolností, do výklenku, konfigurace dle výkresové dokumentace "DPS_D.1.2.5.11 - Návrh rozváděče RMS8L"</t>
  </si>
  <si>
    <t>357112RMS1P</t>
  </si>
  <si>
    <t>rozváděč oceloplechový, s požární odolností, do výklenku, konfigurace dle výkresové dokumentace "DPS_D.1.2.5.08 - Návrh rozváděče RMS1P"</t>
  </si>
  <si>
    <t>357112RMS2P</t>
  </si>
  <si>
    <t>rozváděč oceloplechový, s požární odolností, do výklenku, konfigurace dle výkresové dokumentace "DPS_D.1.2.5.10 - Návrh rozváděče RMS2P (typické podlaží 2-7)"</t>
  </si>
  <si>
    <t>357112RMS8P</t>
  </si>
  <si>
    <t>rozváděč oceloplechový, s požární odolností, do výklenku, konfigurace dle výkresové dokumentace "DPS_D.1.2.5.12 - Návrh rozváděče RMS8P"</t>
  </si>
  <si>
    <t>210190051</t>
  </si>
  <si>
    <t>Montáž rozvaděčů skříňových nebo panelových dělitelných pole do 200 kg</t>
  </si>
  <si>
    <t>357112RERH1</t>
  </si>
  <si>
    <t>rozváděč oceloplechový, skříňový, samostatně stojící, konfigurace dle výkresové dokumentace "DPS_D.1.2.5.06 - Návrh rozváděče RE+RH - pole 1 - přívodní"</t>
  </si>
  <si>
    <t>357112RERH2</t>
  </si>
  <si>
    <t>rozváděč oceloplechový, skříňový, samostatně stojící, konfigurace dle výkresové dokumentace "DPS_D.1.2.5.06 - Návrh rozváděče RE+RH - pole 2 - měření"</t>
  </si>
  <si>
    <t>357112RERH3</t>
  </si>
  <si>
    <t>rozváděč oceloplechový, skříňový, samostatně stojící, konfigurace dle výkresové dokumentace "DPS_D.1.2.5.06 - Návrh rozváděče RE+RH - pole 3 - vývodové"</t>
  </si>
  <si>
    <t>210280003</t>
  </si>
  <si>
    <t>Zkoušky a prohlídky el rozvodů a zařízení celková prohlídka pro objem mtž prací do 1 000 000 Kč</t>
  </si>
  <si>
    <t>210280010</t>
  </si>
  <si>
    <t>Příplatek k celkové prohlídce za dalších i započatých 500 000 Kč přes 1 000 000 Kč</t>
  </si>
  <si>
    <t>210280101</t>
  </si>
  <si>
    <t>Kontrola rozváděčů nn silových hmotnosti do 200 kg</t>
  </si>
  <si>
    <t>210800004</t>
  </si>
  <si>
    <t>Montáž měděných vodičů CYY 6 mm2</t>
  </si>
  <si>
    <t>341408440</t>
  </si>
  <si>
    <t>vodič izolovaný s Cu jádrem H07V-K 6 mm2 zelenožlutý</t>
  </si>
  <si>
    <t>210810045</t>
  </si>
  <si>
    <t>Montáž měděných kabelů CYKY, CYKYD, CYKYDY, NYM, NYY, YSLY 750 V 3x1,5 mm2</t>
  </si>
  <si>
    <t>341110300</t>
  </si>
  <si>
    <t>kabel silový s Cu jádrem CYKY 3x1,5 mm2</t>
  </si>
  <si>
    <t>210810045s</t>
  </si>
  <si>
    <t>Montáž měděných kabelů 1-CXKH-V-O 3x1,5 mm2, včetně zhotovení kabelové trasy</t>
  </si>
  <si>
    <t>341110305</t>
  </si>
  <si>
    <t>kabel silový s Cu jádrem 1-CXKH-V-O 3x1,5 3x1,5 mm2</t>
  </si>
  <si>
    <t>210810046</t>
  </si>
  <si>
    <t>Montáž měděných kabelů CYKY, CYKYD, CYKYDY, NYM, NYY, YSLY 750 V 3x2,5 mm2</t>
  </si>
  <si>
    <t>341110360</t>
  </si>
  <si>
    <t>kabel silový s Cu jádrem CYKY 3x2,5 mm2</t>
  </si>
  <si>
    <t>210810056</t>
  </si>
  <si>
    <t>Montáž měděných kabelů CYKY, CYKYD, CYKYDY, NYM, NYY, YSLY 750 V 5x2,5 mm2</t>
  </si>
  <si>
    <t>341110940</t>
  </si>
  <si>
    <t>kabel silový s Cu jádrem CYKY 5x2,5 mm2</t>
  </si>
  <si>
    <t>210810057</t>
  </si>
  <si>
    <t>Montáž měděných kabelů CYKY, CYKYD, CYKYDY, NYM, NYY, YSLY 750 V 5x4 mm2</t>
  </si>
  <si>
    <t>341110980</t>
  </si>
  <si>
    <t>kabel silový s Cu jádrem CYKY 5x4 mm2</t>
  </si>
  <si>
    <t>210810072</t>
  </si>
  <si>
    <t>Montáž měděných kabelů CYKY, CYKYD, CYKYDY, NYM, NYY, YSLY 750 V 5x10 mm2</t>
  </si>
  <si>
    <t>341111020</t>
  </si>
  <si>
    <t>kabel silový s Cu jádrem CYKY 5x10 mm2</t>
  </si>
  <si>
    <t>210810109</t>
  </si>
  <si>
    <t>Montáž měděných kabelů CYKY, NYM, NYY, YSLY 1 kV 4x25 mm2</t>
  </si>
  <si>
    <t>341116100</t>
  </si>
  <si>
    <t>kabel silový s Cu jádrem 1-CYKY 4x25 mm2</t>
  </si>
  <si>
    <t>210810112s</t>
  </si>
  <si>
    <t>Montáž měděných kabelů CYKY, NYM, NYY, YSLY 1 kV 5x50mm2</t>
  </si>
  <si>
    <t>341116435</t>
  </si>
  <si>
    <t>kabel silový s Cu jádrem 1-CYKY 5x50 mm2</t>
  </si>
  <si>
    <t>210810117s</t>
  </si>
  <si>
    <t>Montáž měděných kabelů CYKY, NYM, NYY, YSLY 1 kV 4x240mm2</t>
  </si>
  <si>
    <t>341116735</t>
  </si>
  <si>
    <t>kabel silový s Cu jádrem 1-CYKY 4x240 mm2</t>
  </si>
  <si>
    <t>R</t>
  </si>
  <si>
    <t>PM</t>
  </si>
  <si>
    <t>Přidružený materiál</t>
  </si>
  <si>
    <t>%</t>
  </si>
  <si>
    <t>PPV</t>
  </si>
  <si>
    <t>Podíl přidružených výkonů</t>
  </si>
  <si>
    <t>ZV</t>
  </si>
  <si>
    <t>Zednické výpomoci</t>
  </si>
  <si>
    <t>46-M</t>
  </si>
  <si>
    <t>Zemní práce při extr.mont.pracích</t>
  </si>
  <si>
    <t>946</t>
  </si>
  <si>
    <t>460680512</t>
  </si>
  <si>
    <t>Vysekání rýh pro montáž trubek a kabelů ve zdivu do 5 cm a šířky do 5 cm</t>
  </si>
  <si>
    <t>460680581</t>
  </si>
  <si>
    <t>Vysekání rýh pro montáž trubek a kabelů ve zdech hloubky do 3 cm a šířky do 3 cm</t>
  </si>
  <si>
    <t>460710031</t>
  </si>
  <si>
    <t>Vyplnění a omítnutí rýh hloubky do 3 cm a šířky do 3 cm</t>
  </si>
  <si>
    <t>460710042</t>
  </si>
  <si>
    <t>Vyplnění a omítnutí rýh hloubky do 5 cm a šířky do 5 cm</t>
  </si>
  <si>
    <t>OST</t>
  </si>
  <si>
    <t>O01</t>
  </si>
  <si>
    <t>Ostatní</t>
  </si>
  <si>
    <t>HZS</t>
  </si>
  <si>
    <t>HZS2171</t>
  </si>
  <si>
    <t>Hodinová zúčtovací sazba sádrokartonář - demontáž části podhledů pro uložení vedení</t>
  </si>
  <si>
    <t>hod</t>
  </si>
  <si>
    <t>HZS2172</t>
  </si>
  <si>
    <t>Hodinová zúčtovací sazba sádrokartonář odborný - zapravení podhledů a zhotovení tras stoupacího vedení</t>
  </si>
  <si>
    <t>591552270</t>
  </si>
  <si>
    <t xml:space="preserve">materiál pro zhotovení konstrukcí z protipožárního sádrokartonu </t>
  </si>
  <si>
    <t>m2</t>
  </si>
  <si>
    <t>HZS2221</t>
  </si>
  <si>
    <t>Hodinová zúčtovací sazba elektrikář - demontáž stávajících rozvodů a rozváděčů</t>
  </si>
  <si>
    <t>D.1.2.6</t>
  </si>
  <si>
    <t>Elektronické komunikace</t>
  </si>
  <si>
    <t>749212121</t>
  </si>
  <si>
    <t>Montáž se zhotovením protipožární ucpávky s použitím protipožárního tmelu</t>
  </si>
  <si>
    <t>210010004</t>
  </si>
  <si>
    <t>Montáž trubek plastových ohebných D 29 mm uložených pod omítku</t>
  </si>
  <si>
    <t>345711560</t>
  </si>
  <si>
    <t>trubka elektroinstalační ohebná s d=29mm</t>
  </si>
  <si>
    <t>spojka žlabu šroubovaná</t>
  </si>
  <si>
    <t>22-M</t>
  </si>
  <si>
    <t>Montáže oznam. a zabezp. zařízení</t>
  </si>
  <si>
    <t>922</t>
  </si>
  <si>
    <t>220280010</t>
  </si>
  <si>
    <t>Montáž kabely komunikační uložení na rošt/do žlabu, s vyvázáním, UTP/FTP Cat.6</t>
  </si>
  <si>
    <t>383100100</t>
  </si>
  <si>
    <t>kabel datový FTP 4x2x0,5 CAT6 pro vnitřní užití</t>
  </si>
  <si>
    <t>220300426</t>
  </si>
  <si>
    <t>Montáž konektoru na kabel datový - lisování konektoru RJ-45</t>
  </si>
  <si>
    <t>383100105</t>
  </si>
  <si>
    <t>konektor RJ-45 pro kabel datový FTP CAT6 pro vnitřní užití</t>
  </si>
  <si>
    <t>220700061s</t>
  </si>
  <si>
    <t>Montáž jednotek WiFi, přímé upevnění na stěnu nebo strop</t>
  </si>
  <si>
    <t>383100200</t>
  </si>
  <si>
    <t>jednotka přístupová WiFi (access point), 2,4GHz/5GHz, napájení PoE</t>
  </si>
  <si>
    <t>220700341</t>
  </si>
  <si>
    <t>Měření elektromagnetického pole - základní měření signálu WiFi</t>
  </si>
  <si>
    <t>220701303s</t>
  </si>
  <si>
    <t>Montáž prvku aktivního - do racku</t>
  </si>
  <si>
    <t>383100205</t>
  </si>
  <si>
    <t>switchdo racku, 24xRJ-45, PoE, 220W</t>
  </si>
  <si>
    <t>460680501</t>
  </si>
  <si>
    <t>Vysekání rýh pro montáž trubek a kabelů ve zdivu do 3 cm a šířky do 3 cm</t>
  </si>
  <si>
    <t>HZS3222</t>
  </si>
  <si>
    <t>Hodinová zúčtovací sazba montér slaboproudých zařízení odborný - oživení a konfigurace systému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</si>
</sst>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#,##0.00000"/>
  </numFmts>
  <fonts count="9" x14ac:knownFonts="1">
    <font>
      <sz val="11"/>
      <color theme="1"/>
      <name val="Calibri"/>
      <family val="2"/>
      <charset val="238"/>
      <scheme val="minor"/>
    </font>
    <font>
      <b/>
      <sz val="10"/>
      <color indexed="18"/>
      <name val="Arial CE"/>
      <charset val="238"/>
    </font>
    <font>
      <sz val="10"/>
      <name val="Arial CE"/>
      <charset val="238"/>
    </font>
    <font>
      <b/>
      <sz val="10"/>
      <color indexed="9"/>
      <name val="Arial CE"/>
      <charset val="238"/>
    </font>
    <font>
      <b/>
      <sz val="10"/>
      <name val="Arial CE"/>
      <charset val="238"/>
    </font>
    <font>
      <sz val="10"/>
      <color indexed="9"/>
      <name val="Arial CE"/>
      <charset val="238"/>
    </font>
    <font>
      <b/>
      <sz val="10"/>
      <color indexed="9"/>
      <name val="Arial"/>
      <charset val="238"/>
    </font>
    <font>
      <b/>
      <sz val="10"/>
      <color indexed="13"/>
      <name val="Arial"/>
      <charset val="238"/>
    </font>
    <font>
      <sz val="10"/>
      <color indexed="18"/>
      <name val="Arial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18"/>
      </patternFill>
    </fill>
    <fill>
      <patternFill patternType="solid">
        <fgColor indexed="21"/>
      </patternFill>
    </fill>
    <fill>
      <patternFill patternType="solid">
        <fgColor indexed="9"/>
      </patternFill>
    </fill>
    <fill>
      <patternFill patternType="solid">
        <fgColor indexed="43"/>
      </patternFill>
    </fill>
  </fills>
  <borders count="7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9"/>
      </bottom>
      <diagonal/>
    </border>
    <border>
      <left/>
      <right style="hair">
        <color indexed="64"/>
      </right>
      <top style="hair">
        <color indexed="64"/>
      </top>
      <bottom style="hair">
        <color indexed="9"/>
      </bottom>
      <diagonal/>
    </border>
    <border>
      <left/>
      <right/>
      <top style="hair">
        <color indexed="64"/>
      </top>
      <bottom style="hair">
        <color indexed="9"/>
      </bottom>
      <diagonal/>
    </border>
    <border>
      <left style="thin">
        <color indexed="9"/>
      </left>
      <right style="thin">
        <color indexed="9"/>
      </right>
      <top style="hair">
        <color indexed="64"/>
      </top>
      <bottom style="hair">
        <color indexed="64"/>
      </bottom>
      <diagonal/>
    </border>
    <border>
      <left style="thin">
        <color indexed="9"/>
      </left>
      <right style="thin">
        <color indexed="9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4" fontId="0" fillId="0" borderId="0" xfId="0" applyNumberFormat="1" applyAlignment="1">
      <alignment vertical="center"/>
    </xf>
    <xf numFmtId="0" fontId="3" fillId="2" borderId="1" xfId="0" applyFont="1" applyFill="1" applyBorder="1" applyAlignment="1">
      <alignment horizontal="centerContinuous" vertical="center" wrapText="1"/>
    </xf>
    <xf numFmtId="0" fontId="4" fillId="2" borderId="2" xfId="0" applyFont="1" applyFill="1" applyBorder="1" applyAlignment="1">
      <alignment horizontal="centerContinuous" vertical="center"/>
    </xf>
    <xf numFmtId="0" fontId="3" fillId="2" borderId="3" xfId="0" applyFont="1" applyFill="1" applyBorder="1" applyAlignment="1">
      <alignment horizontal="centerContinuous" vertical="center"/>
    </xf>
    <xf numFmtId="0" fontId="5" fillId="2" borderId="2" xfId="0" applyFont="1" applyFill="1" applyBorder="1" applyAlignment="1">
      <alignment horizontal="centerContinuous" vertical="center"/>
    </xf>
    <xf numFmtId="49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9" fontId="6" fillId="3" borderId="5" xfId="0" applyNumberFormat="1" applyFont="1" applyFill="1" applyBorder="1" applyAlignment="1">
      <alignment horizontal="center" vertical="center"/>
    </xf>
    <xf numFmtId="4" fontId="7" fillId="3" borderId="4" xfId="0" applyNumberFormat="1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49" fontId="0" fillId="4" borderId="6" xfId="0" applyNumberFormat="1" applyFill="1" applyBorder="1" applyAlignment="1">
      <alignment horizontal="center" vertical="center"/>
    </xf>
    <xf numFmtId="49" fontId="0" fillId="4" borderId="6" xfId="0" applyNumberFormat="1" applyFill="1" applyBorder="1" applyAlignment="1">
      <alignment vertical="center"/>
    </xf>
    <xf numFmtId="49" fontId="4" fillId="4" borderId="6" xfId="0" applyNumberFormat="1" applyFont="1" applyFill="1" applyBorder="1" applyAlignment="1">
      <alignment vertical="center" wrapText="1"/>
    </xf>
    <xf numFmtId="164" fontId="0" fillId="4" borderId="6" xfId="0" applyNumberFormat="1" applyFill="1" applyBorder="1" applyAlignment="1">
      <alignment vertical="center"/>
    </xf>
    <xf numFmtId="4" fontId="0" fillId="4" borderId="6" xfId="0" applyNumberFormat="1" applyFill="1" applyBorder="1" applyAlignment="1">
      <alignment vertical="center"/>
    </xf>
    <xf numFmtId="4" fontId="8" fillId="4" borderId="6" xfId="0" applyNumberFormat="1" applyFont="1" applyFill="1" applyBorder="1" applyAlignment="1">
      <alignment vertical="center"/>
    </xf>
    <xf numFmtId="165" fontId="0" fillId="4" borderId="6" xfId="0" applyNumberFormat="1" applyFill="1" applyBorder="1" applyAlignment="1">
      <alignment vertical="center"/>
    </xf>
    <xf numFmtId="49" fontId="0" fillId="0" borderId="6" xfId="0" applyNumberFormat="1" applyBorder="1" applyAlignment="1">
      <alignment horizontal="center" vertical="center"/>
    </xf>
    <xf numFmtId="49" fontId="0" fillId="0" borderId="6" xfId="0" applyNumberFormat="1" applyBorder="1" applyAlignment="1">
      <alignment vertical="center"/>
    </xf>
    <xf numFmtId="49" fontId="0" fillId="0" borderId="6" xfId="0" applyNumberFormat="1" applyBorder="1" applyAlignment="1">
      <alignment vertical="center" wrapText="1"/>
    </xf>
    <xf numFmtId="164" fontId="0" fillId="0" borderId="6" xfId="0" applyNumberFormat="1" applyBorder="1" applyAlignment="1">
      <alignment vertical="center"/>
    </xf>
    <xf numFmtId="4" fontId="0" fillId="5" borderId="6" xfId="0" applyNumberFormat="1" applyFill="1" applyBorder="1" applyAlignment="1" applyProtection="1">
      <alignment vertical="center"/>
      <protection locked="0"/>
    </xf>
    <xf numFmtId="4" fontId="8" fillId="0" borderId="6" xfId="0" applyNumberFormat="1" applyFont="1" applyBorder="1" applyAlignment="1">
      <alignment vertical="center"/>
    </xf>
    <xf numFmtId="4" fontId="0" fillId="0" borderId="6" xfId="0" applyNumberFormat="1" applyBorder="1" applyAlignment="1">
      <alignment vertical="center"/>
    </xf>
    <xf numFmtId="49" fontId="0" fillId="5" borderId="6" xfId="0" applyNumberFormat="1" applyFill="1" applyBorder="1" applyAlignment="1" applyProtection="1">
      <alignment vertical="center"/>
      <protection locked="0"/>
    </xf>
    <xf numFmtId="164" fontId="0" fillId="5" borderId="6" xfId="0" applyNumberFormat="1" applyFill="1" applyBorder="1" applyAlignment="1" applyProtection="1">
      <alignment vertical="center"/>
      <protection locked="0"/>
    </xf>
    <xf numFmtId="4" fontId="0" fillId="4" borderId="6" xfId="0" applyNumberFormat="1" applyFill="1" applyBorder="1" applyAlignment="1" applyProtection="1">
      <alignment vertical="center"/>
      <protection locked="0"/>
    </xf>
    <xf numFmtId="14" fontId="0" fillId="0" borderId="0" xfId="0" applyNumberFormat="1"/>
    <xf numFmtId="4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kope\Desktop\Soupis%20prac&#237;.xls" TargetMode="External"/><Relationship Id="rId1" Type="http://schemas.openxmlformats.org/officeDocument/2006/relationships/externalLinkPath" Target="Soupis%20prac&#23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kapitulace"/>
      <sheetName val="1"/>
      <sheetName val="2"/>
      <sheetName val="3"/>
    </sheetNames>
    <sheetDataSet>
      <sheetData sheetId="0">
        <row r="4">
          <cell r="G4">
            <v>0.12</v>
          </cell>
          <cell r="H4">
            <v>0.21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EF9EF-BBD9-423C-B474-D8CC1D882F33}">
  <dimension ref="A1:R87"/>
  <sheetViews>
    <sheetView tabSelected="1" topLeftCell="A70" workbookViewId="0">
      <selection activeCell="G50" sqref="G50"/>
    </sheetView>
  </sheetViews>
  <sheetFormatPr defaultRowHeight="14.4" x14ac:dyDescent="0.3"/>
  <cols>
    <col min="5" max="5" width="57.21875" customWidth="1"/>
    <col min="10" max="10" width="12.44140625" bestFit="1" customWidth="1"/>
    <col min="17" max="18" width="10.109375" bestFit="1" customWidth="1"/>
  </cols>
  <sheetData>
    <row r="1" spans="1:18" x14ac:dyDescent="0.3">
      <c r="A1" s="1" t="s">
        <v>0</v>
      </c>
      <c r="B1" s="2" t="s">
        <v>1</v>
      </c>
      <c r="C1" s="3"/>
      <c r="D1" s="3" t="s">
        <v>2</v>
      </c>
      <c r="E1" s="3"/>
      <c r="F1" s="3"/>
      <c r="G1" s="4"/>
      <c r="H1" s="4"/>
      <c r="I1" s="4"/>
      <c r="J1" s="4"/>
      <c r="K1" s="3"/>
      <c r="L1" s="3"/>
      <c r="M1" s="3"/>
      <c r="N1" s="3"/>
      <c r="O1" s="3"/>
    </row>
    <row r="2" spans="1:18" x14ac:dyDescent="0.3">
      <c r="A2" s="1" t="s">
        <v>3</v>
      </c>
      <c r="B2" s="2" t="s">
        <v>4</v>
      </c>
      <c r="C2" s="3"/>
      <c r="D2" s="3" t="s">
        <v>5</v>
      </c>
      <c r="E2" s="3"/>
      <c r="F2" s="3"/>
      <c r="G2" s="4"/>
      <c r="H2" s="3"/>
      <c r="I2" s="3"/>
      <c r="J2" s="3"/>
      <c r="K2" s="3"/>
      <c r="L2" s="3"/>
      <c r="M2" s="3"/>
      <c r="N2" s="3"/>
      <c r="O2" s="3"/>
    </row>
    <row r="3" spans="1:18" x14ac:dyDescent="0.3">
      <c r="A3" s="1" t="s">
        <v>6</v>
      </c>
      <c r="B3" s="2" t="s">
        <v>7</v>
      </c>
      <c r="C3" s="3"/>
      <c r="D3" s="3" t="s">
        <v>7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8" x14ac:dyDescent="0.3">
      <c r="A4" s="1" t="s">
        <v>8</v>
      </c>
      <c r="B4" s="2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8" ht="26.4" x14ac:dyDescent="0.3">
      <c r="A5" s="3"/>
      <c r="B5" s="3"/>
      <c r="C5" s="3"/>
      <c r="D5" s="3"/>
      <c r="E5" s="3"/>
      <c r="F5" s="3"/>
      <c r="G5" s="3"/>
      <c r="H5" s="5" t="s">
        <v>10</v>
      </c>
      <c r="I5" s="6"/>
      <c r="J5" s="3"/>
      <c r="K5" s="3"/>
      <c r="L5" s="3"/>
      <c r="M5" s="7" t="s">
        <v>11</v>
      </c>
      <c r="N5" s="8"/>
      <c r="O5" s="3"/>
    </row>
    <row r="6" spans="1:18" x14ac:dyDescent="0.3">
      <c r="A6" s="9" t="s">
        <v>12</v>
      </c>
      <c r="B6" s="9" t="s">
        <v>13</v>
      </c>
      <c r="C6" s="9" t="s">
        <v>14</v>
      </c>
      <c r="D6" s="9" t="s">
        <v>15</v>
      </c>
      <c r="E6" s="9" t="s">
        <v>16</v>
      </c>
      <c r="F6" s="9" t="s">
        <v>17</v>
      </c>
      <c r="G6" s="10" t="s">
        <v>18</v>
      </c>
      <c r="H6" s="11">
        <f>[1]Rekapitulace!G4</f>
        <v>0.12</v>
      </c>
      <c r="I6" s="11">
        <f>[1]Rekapitulace!H4</f>
        <v>0.21</v>
      </c>
      <c r="J6" s="12" t="s">
        <v>19</v>
      </c>
      <c r="K6" s="13" t="s">
        <v>20</v>
      </c>
      <c r="L6" s="13" t="s">
        <v>21</v>
      </c>
      <c r="M6" s="11">
        <f>[1]Rekapitulace!G4</f>
        <v>0.12</v>
      </c>
      <c r="N6" s="11">
        <f>[1]Rekapitulace!H4</f>
        <v>0.21</v>
      </c>
      <c r="O6" s="9" t="s">
        <v>22</v>
      </c>
      <c r="Q6" s="31">
        <v>45954</v>
      </c>
      <c r="R6" s="31">
        <v>46006</v>
      </c>
    </row>
    <row r="7" spans="1:18" x14ac:dyDescent="0.3">
      <c r="A7" s="14" t="s">
        <v>23</v>
      </c>
      <c r="B7" s="14" t="s">
        <v>24</v>
      </c>
      <c r="C7" s="14"/>
      <c r="D7" s="15" t="s">
        <v>25</v>
      </c>
      <c r="E7" s="16" t="s">
        <v>26</v>
      </c>
      <c r="F7" s="15"/>
      <c r="G7" s="17"/>
      <c r="H7" s="18"/>
      <c r="I7" s="18"/>
      <c r="J7" s="19">
        <f t="shared" ref="J7:J70" si="0">ROUND(G7*(H7+I7),2)</f>
        <v>0</v>
      </c>
      <c r="K7" s="20"/>
      <c r="L7" s="20"/>
      <c r="M7" s="18">
        <f>[1]Rekapitulace!$G$4*G7*H7</f>
        <v>0</v>
      </c>
      <c r="N7" s="18">
        <f>[1]Rekapitulace!$H$4*G7*I7</f>
        <v>0</v>
      </c>
      <c r="O7" s="15" t="s">
        <v>7</v>
      </c>
    </row>
    <row r="8" spans="1:18" ht="28.8" x14ac:dyDescent="0.3">
      <c r="A8" s="21" t="s">
        <v>27</v>
      </c>
      <c r="B8" s="21" t="s">
        <v>24</v>
      </c>
      <c r="C8" s="21" t="s">
        <v>28</v>
      </c>
      <c r="D8" s="22" t="s">
        <v>29</v>
      </c>
      <c r="E8" s="23" t="s">
        <v>30</v>
      </c>
      <c r="F8" s="22" t="s">
        <v>31</v>
      </c>
      <c r="G8" s="24">
        <v>356</v>
      </c>
      <c r="H8" s="25">
        <v>30</v>
      </c>
      <c r="I8" s="25"/>
      <c r="J8" s="26">
        <f t="shared" si="0"/>
        <v>10680</v>
      </c>
      <c r="K8" s="20">
        <v>0</v>
      </c>
      <c r="L8" s="20">
        <v>0</v>
      </c>
      <c r="M8" s="27">
        <f>[1]Rekapitulace!$G$4*G8*H8</f>
        <v>1281.5999999999999</v>
      </c>
      <c r="N8" s="27">
        <f>[1]Rekapitulace!$H$4*G8*I8</f>
        <v>0</v>
      </c>
      <c r="O8" s="28" t="s">
        <v>7</v>
      </c>
      <c r="Q8" s="32">
        <f>J8</f>
        <v>10680</v>
      </c>
      <c r="R8">
        <v>0</v>
      </c>
    </row>
    <row r="9" spans="1:18" ht="28.8" x14ac:dyDescent="0.3">
      <c r="A9" s="21" t="s">
        <v>32</v>
      </c>
      <c r="B9" s="21" t="s">
        <v>24</v>
      </c>
      <c r="C9" s="21" t="s">
        <v>33</v>
      </c>
      <c r="D9" s="22" t="s">
        <v>34</v>
      </c>
      <c r="E9" s="23" t="s">
        <v>35</v>
      </c>
      <c r="F9" s="22" t="s">
        <v>36</v>
      </c>
      <c r="G9" s="24">
        <v>16</v>
      </c>
      <c r="H9" s="25">
        <v>845</v>
      </c>
      <c r="I9" s="25"/>
      <c r="J9" s="26">
        <f t="shared" si="0"/>
        <v>13520</v>
      </c>
      <c r="K9" s="20">
        <v>3.9999999999999998E-6</v>
      </c>
      <c r="L9" s="20">
        <v>0</v>
      </c>
      <c r="M9" s="27">
        <f>[1]Rekapitulace!$G$4*G9*H9</f>
        <v>1622.3999999999999</v>
      </c>
      <c r="N9" s="27">
        <f>[1]Rekapitulace!$H$4*G9*I9</f>
        <v>0</v>
      </c>
      <c r="O9" s="28"/>
      <c r="Q9" s="32">
        <f>J9</f>
        <v>13520</v>
      </c>
      <c r="R9">
        <v>0</v>
      </c>
    </row>
    <row r="10" spans="1:18" x14ac:dyDescent="0.3">
      <c r="A10" s="14" t="s">
        <v>23</v>
      </c>
      <c r="B10" s="14" t="s">
        <v>32</v>
      </c>
      <c r="C10" s="14"/>
      <c r="D10" s="15" t="s">
        <v>37</v>
      </c>
      <c r="E10" s="16" t="s">
        <v>38</v>
      </c>
      <c r="F10" s="15"/>
      <c r="G10" s="17"/>
      <c r="H10" s="18"/>
      <c r="I10" s="18"/>
      <c r="J10" s="19">
        <f t="shared" si="0"/>
        <v>0</v>
      </c>
      <c r="K10" s="20"/>
      <c r="L10" s="20"/>
      <c r="M10" s="18">
        <f>[1]Rekapitulace!$G$4*G10*H10</f>
        <v>0</v>
      </c>
      <c r="N10" s="18">
        <f>[1]Rekapitulace!$H$4*G10*I10</f>
        <v>0</v>
      </c>
      <c r="O10" s="15" t="s">
        <v>7</v>
      </c>
    </row>
    <row r="11" spans="1:18" ht="28.8" x14ac:dyDescent="0.3">
      <c r="A11" s="21" t="s">
        <v>27</v>
      </c>
      <c r="B11" s="21" t="s">
        <v>32</v>
      </c>
      <c r="C11" s="21" t="s">
        <v>39</v>
      </c>
      <c r="D11" s="22" t="s">
        <v>40</v>
      </c>
      <c r="E11" s="23" t="s">
        <v>41</v>
      </c>
      <c r="F11" s="22" t="s">
        <v>42</v>
      </c>
      <c r="G11" s="24">
        <v>10</v>
      </c>
      <c r="H11" s="25">
        <v>20</v>
      </c>
      <c r="I11" s="25"/>
      <c r="J11" s="26">
        <f t="shared" si="0"/>
        <v>200</v>
      </c>
      <c r="K11" s="20">
        <v>0</v>
      </c>
      <c r="L11" s="20">
        <v>0</v>
      </c>
      <c r="M11" s="27">
        <f>[1]Rekapitulace!$G$4*G11*H11</f>
        <v>24</v>
      </c>
      <c r="N11" s="27">
        <f>[1]Rekapitulace!$H$4*G11*I11</f>
        <v>0</v>
      </c>
      <c r="O11" s="28" t="s">
        <v>7</v>
      </c>
      <c r="Q11" s="32">
        <f t="shared" ref="Q11:Q20" si="1">J11</f>
        <v>200</v>
      </c>
      <c r="R11">
        <v>0</v>
      </c>
    </row>
    <row r="12" spans="1:18" x14ac:dyDescent="0.3">
      <c r="A12" s="21" t="s">
        <v>32</v>
      </c>
      <c r="B12" s="21" t="s">
        <v>32</v>
      </c>
      <c r="C12" s="21" t="s">
        <v>33</v>
      </c>
      <c r="D12" s="22" t="s">
        <v>43</v>
      </c>
      <c r="E12" s="23" t="s">
        <v>44</v>
      </c>
      <c r="F12" s="22" t="s">
        <v>42</v>
      </c>
      <c r="G12" s="24">
        <v>10</v>
      </c>
      <c r="H12" s="25">
        <v>14</v>
      </c>
      <c r="I12" s="25"/>
      <c r="J12" s="26">
        <f t="shared" si="0"/>
        <v>140</v>
      </c>
      <c r="K12" s="20">
        <v>2.2000000000000001E-4</v>
      </c>
      <c r="L12" s="20">
        <v>0</v>
      </c>
      <c r="M12" s="27">
        <f>[1]Rekapitulace!$G$4*G12*H12</f>
        <v>16.8</v>
      </c>
      <c r="N12" s="27">
        <f>[1]Rekapitulace!$H$4*G12*I12</f>
        <v>0</v>
      </c>
      <c r="O12" s="28" t="s">
        <v>7</v>
      </c>
      <c r="Q12" s="32">
        <f t="shared" si="1"/>
        <v>140</v>
      </c>
      <c r="R12">
        <v>0</v>
      </c>
    </row>
    <row r="13" spans="1:18" x14ac:dyDescent="0.3">
      <c r="A13" s="21" t="s">
        <v>27</v>
      </c>
      <c r="B13" s="21" t="s">
        <v>32</v>
      </c>
      <c r="C13" s="21" t="s">
        <v>39</v>
      </c>
      <c r="D13" s="22" t="s">
        <v>45</v>
      </c>
      <c r="E13" s="23" t="s">
        <v>46</v>
      </c>
      <c r="F13" s="22" t="s">
        <v>42</v>
      </c>
      <c r="G13" s="24">
        <v>568</v>
      </c>
      <c r="H13" s="25">
        <v>35</v>
      </c>
      <c r="I13" s="25"/>
      <c r="J13" s="26">
        <f t="shared" si="0"/>
        <v>19880</v>
      </c>
      <c r="K13" s="20">
        <v>0</v>
      </c>
      <c r="L13" s="20">
        <v>0</v>
      </c>
      <c r="M13" s="27">
        <f>[1]Rekapitulace!$G$4*G13*H13</f>
        <v>2385.6</v>
      </c>
      <c r="N13" s="27">
        <f>[1]Rekapitulace!$H$4*G13*I13</f>
        <v>0</v>
      </c>
      <c r="O13" s="28" t="s">
        <v>7</v>
      </c>
      <c r="Q13" s="32">
        <f t="shared" si="1"/>
        <v>19880</v>
      </c>
      <c r="R13">
        <v>0</v>
      </c>
    </row>
    <row r="14" spans="1:18" x14ac:dyDescent="0.3">
      <c r="A14" s="21" t="s">
        <v>32</v>
      </c>
      <c r="B14" s="21" t="s">
        <v>32</v>
      </c>
      <c r="C14" s="21" t="s">
        <v>33</v>
      </c>
      <c r="D14" s="22" t="s">
        <v>47</v>
      </c>
      <c r="E14" s="23" t="s">
        <v>48</v>
      </c>
      <c r="F14" s="22" t="s">
        <v>36</v>
      </c>
      <c r="G14" s="24">
        <v>284</v>
      </c>
      <c r="H14" s="25">
        <v>195</v>
      </c>
      <c r="I14" s="25"/>
      <c r="J14" s="26">
        <f t="shared" si="0"/>
        <v>55380</v>
      </c>
      <c r="K14" s="20">
        <v>2.2499999999999998E-3</v>
      </c>
      <c r="L14" s="20">
        <v>0</v>
      </c>
      <c r="M14" s="27">
        <f>[1]Rekapitulace!$G$4*G14*H14</f>
        <v>6645.5999999999995</v>
      </c>
      <c r="N14" s="27">
        <f>[1]Rekapitulace!$H$4*G14*I14</f>
        <v>0</v>
      </c>
      <c r="O14" s="28" t="s">
        <v>7</v>
      </c>
      <c r="Q14" s="32">
        <f t="shared" si="1"/>
        <v>55380</v>
      </c>
      <c r="R14">
        <v>0</v>
      </c>
    </row>
    <row r="15" spans="1:18" x14ac:dyDescent="0.3">
      <c r="A15" s="21" t="s">
        <v>32</v>
      </c>
      <c r="B15" s="21" t="s">
        <v>32</v>
      </c>
      <c r="C15" s="21" t="s">
        <v>33</v>
      </c>
      <c r="D15" s="22" t="s">
        <v>49</v>
      </c>
      <c r="E15" s="23" t="s">
        <v>50</v>
      </c>
      <c r="F15" s="22" t="s">
        <v>36</v>
      </c>
      <c r="G15" s="24">
        <v>548</v>
      </c>
      <c r="H15" s="25">
        <v>13</v>
      </c>
      <c r="I15" s="25"/>
      <c r="J15" s="26">
        <f t="shared" si="0"/>
        <v>7124</v>
      </c>
      <c r="K15" s="20">
        <v>3.5000000000000001E-3</v>
      </c>
      <c r="L15" s="20">
        <v>0</v>
      </c>
      <c r="M15" s="27">
        <f>[1]Rekapitulace!$G$4*G15*H15</f>
        <v>854.87999999999988</v>
      </c>
      <c r="N15" s="27">
        <f>[1]Rekapitulace!$H$4*G15*I15</f>
        <v>0</v>
      </c>
      <c r="O15" s="28" t="s">
        <v>7</v>
      </c>
      <c r="Q15" s="32">
        <f t="shared" si="1"/>
        <v>7124</v>
      </c>
      <c r="R15">
        <v>0</v>
      </c>
    </row>
    <row r="16" spans="1:18" ht="28.8" x14ac:dyDescent="0.3">
      <c r="A16" s="21" t="s">
        <v>32</v>
      </c>
      <c r="B16" s="21" t="s">
        <v>32</v>
      </c>
      <c r="C16" s="21" t="s">
        <v>33</v>
      </c>
      <c r="D16" s="22" t="s">
        <v>51</v>
      </c>
      <c r="E16" s="23" t="s">
        <v>52</v>
      </c>
      <c r="F16" s="22" t="s">
        <v>36</v>
      </c>
      <c r="G16" s="24">
        <v>258</v>
      </c>
      <c r="H16" s="25">
        <v>55</v>
      </c>
      <c r="I16" s="25"/>
      <c r="J16" s="26">
        <f t="shared" si="0"/>
        <v>14190</v>
      </c>
      <c r="K16" s="20">
        <v>3.5000000000000001E-3</v>
      </c>
      <c r="L16" s="20">
        <v>0</v>
      </c>
      <c r="M16" s="27">
        <f>[1]Rekapitulace!$G$4*G16*H16</f>
        <v>1702.8</v>
      </c>
      <c r="N16" s="27">
        <f>[1]Rekapitulace!$H$4*G16*I16</f>
        <v>0</v>
      </c>
      <c r="O16" s="28" t="s">
        <v>7</v>
      </c>
      <c r="Q16" s="32">
        <f t="shared" si="1"/>
        <v>14190</v>
      </c>
      <c r="R16">
        <v>0</v>
      </c>
    </row>
    <row r="17" spans="1:18" x14ac:dyDescent="0.3">
      <c r="A17" s="21" t="s">
        <v>27</v>
      </c>
      <c r="B17" s="21" t="s">
        <v>32</v>
      </c>
      <c r="C17" s="21" t="s">
        <v>39</v>
      </c>
      <c r="D17" s="22" t="s">
        <v>53</v>
      </c>
      <c r="E17" s="23" t="s">
        <v>54</v>
      </c>
      <c r="F17" s="22" t="s">
        <v>42</v>
      </c>
      <c r="G17" s="24">
        <v>30</v>
      </c>
      <c r="H17" s="25">
        <v>35</v>
      </c>
      <c r="I17" s="25"/>
      <c r="J17" s="26">
        <f t="shared" si="0"/>
        <v>1050</v>
      </c>
      <c r="K17" s="20">
        <v>0</v>
      </c>
      <c r="L17" s="20">
        <v>0</v>
      </c>
      <c r="M17" s="27">
        <f>[1]Rekapitulace!$G$4*G17*H17</f>
        <v>125.99999999999999</v>
      </c>
      <c r="N17" s="27">
        <f>[1]Rekapitulace!$H$4*G17*I17</f>
        <v>0</v>
      </c>
      <c r="O17" s="28" t="s">
        <v>7</v>
      </c>
      <c r="Q17" s="32">
        <f t="shared" si="1"/>
        <v>1050</v>
      </c>
      <c r="R17">
        <v>0</v>
      </c>
    </row>
    <row r="18" spans="1:18" x14ac:dyDescent="0.3">
      <c r="A18" s="21" t="s">
        <v>32</v>
      </c>
      <c r="B18" s="21" t="s">
        <v>32</v>
      </c>
      <c r="C18" s="21" t="s">
        <v>33</v>
      </c>
      <c r="D18" s="22" t="s">
        <v>55</v>
      </c>
      <c r="E18" s="23" t="s">
        <v>56</v>
      </c>
      <c r="F18" s="22" t="s">
        <v>36</v>
      </c>
      <c r="G18" s="24">
        <v>15</v>
      </c>
      <c r="H18" s="25">
        <v>266</v>
      </c>
      <c r="I18" s="25"/>
      <c r="J18" s="26">
        <f t="shared" si="0"/>
        <v>3990</v>
      </c>
      <c r="K18" s="20">
        <v>3.5000000000000001E-3</v>
      </c>
      <c r="L18" s="20">
        <v>0</v>
      </c>
      <c r="M18" s="27">
        <f>[1]Rekapitulace!$G$4*G18*H18</f>
        <v>478.79999999999995</v>
      </c>
      <c r="N18" s="27">
        <f>[1]Rekapitulace!$H$4*G18*I18</f>
        <v>0</v>
      </c>
      <c r="O18" s="28" t="s">
        <v>7</v>
      </c>
      <c r="Q18" s="32">
        <f t="shared" si="1"/>
        <v>3990</v>
      </c>
      <c r="R18">
        <v>0</v>
      </c>
    </row>
    <row r="19" spans="1:18" x14ac:dyDescent="0.3">
      <c r="A19" s="21" t="s">
        <v>32</v>
      </c>
      <c r="B19" s="21" t="s">
        <v>32</v>
      </c>
      <c r="C19" s="21" t="s">
        <v>33</v>
      </c>
      <c r="D19" s="22" t="s">
        <v>49</v>
      </c>
      <c r="E19" s="23" t="s">
        <v>50</v>
      </c>
      <c r="F19" s="22" t="s">
        <v>36</v>
      </c>
      <c r="G19" s="24">
        <v>30</v>
      </c>
      <c r="H19" s="25">
        <v>13</v>
      </c>
      <c r="I19" s="25"/>
      <c r="J19" s="26">
        <f t="shared" si="0"/>
        <v>390</v>
      </c>
      <c r="K19" s="20">
        <v>3.5000000000000001E-3</v>
      </c>
      <c r="L19" s="20">
        <v>0</v>
      </c>
      <c r="M19" s="27">
        <f>[1]Rekapitulace!$G$4*G19*H19</f>
        <v>46.8</v>
      </c>
      <c r="N19" s="27">
        <f>[1]Rekapitulace!$H$4*G19*I19</f>
        <v>0</v>
      </c>
      <c r="O19" s="28" t="s">
        <v>7</v>
      </c>
      <c r="Q19" s="32">
        <f t="shared" si="1"/>
        <v>390</v>
      </c>
      <c r="R19">
        <v>0</v>
      </c>
    </row>
    <row r="20" spans="1:18" ht="28.8" x14ac:dyDescent="0.3">
      <c r="A20" s="21" t="s">
        <v>32</v>
      </c>
      <c r="B20" s="21" t="s">
        <v>32</v>
      </c>
      <c r="C20" s="21" t="s">
        <v>33</v>
      </c>
      <c r="D20" s="22" t="s">
        <v>51</v>
      </c>
      <c r="E20" s="23" t="s">
        <v>52</v>
      </c>
      <c r="F20" s="22" t="s">
        <v>36</v>
      </c>
      <c r="G20" s="24">
        <v>19</v>
      </c>
      <c r="H20" s="25">
        <v>55</v>
      </c>
      <c r="I20" s="25"/>
      <c r="J20" s="26">
        <f t="shared" si="0"/>
        <v>1045</v>
      </c>
      <c r="K20" s="20">
        <v>3.5000000000000001E-3</v>
      </c>
      <c r="L20" s="20">
        <v>0</v>
      </c>
      <c r="M20" s="27">
        <f>[1]Rekapitulace!$G$4*G20*H20</f>
        <v>125.39999999999999</v>
      </c>
      <c r="N20" s="27">
        <f>[1]Rekapitulace!$H$4*G20*I20</f>
        <v>0</v>
      </c>
      <c r="O20" s="28" t="s">
        <v>7</v>
      </c>
      <c r="Q20" s="32">
        <f t="shared" si="1"/>
        <v>1045</v>
      </c>
      <c r="R20">
        <v>0</v>
      </c>
    </row>
    <row r="21" spans="1:18" ht="28.8" x14ac:dyDescent="0.3">
      <c r="A21" s="21" t="s">
        <v>27</v>
      </c>
      <c r="B21" s="21" t="s">
        <v>32</v>
      </c>
      <c r="C21" s="21" t="s">
        <v>39</v>
      </c>
      <c r="D21" s="22" t="s">
        <v>57</v>
      </c>
      <c r="E21" s="23" t="s">
        <v>58</v>
      </c>
      <c r="F21" s="22" t="s">
        <v>36</v>
      </c>
      <c r="G21" s="24">
        <v>109</v>
      </c>
      <c r="H21" s="25">
        <v>10</v>
      </c>
      <c r="I21" s="25"/>
      <c r="J21" s="26">
        <f t="shared" si="0"/>
        <v>1090</v>
      </c>
      <c r="K21" s="20">
        <v>0</v>
      </c>
      <c r="L21" s="20">
        <v>0</v>
      </c>
      <c r="M21" s="27">
        <f>[1]Rekapitulace!$G$4*G21*H21</f>
        <v>130.80000000000001</v>
      </c>
      <c r="N21" s="27">
        <f>[1]Rekapitulace!$H$4*G21*I21</f>
        <v>0</v>
      </c>
      <c r="O21" s="28" t="s">
        <v>7</v>
      </c>
      <c r="R21" s="32">
        <f>J21</f>
        <v>1090</v>
      </c>
    </row>
    <row r="22" spans="1:18" ht="28.8" x14ac:dyDescent="0.3">
      <c r="A22" s="21" t="s">
        <v>27</v>
      </c>
      <c r="B22" s="21" t="s">
        <v>32</v>
      </c>
      <c r="C22" s="21" t="s">
        <v>39</v>
      </c>
      <c r="D22" s="22" t="s">
        <v>59</v>
      </c>
      <c r="E22" s="23" t="s">
        <v>60</v>
      </c>
      <c r="F22" s="22" t="s">
        <v>36</v>
      </c>
      <c r="G22" s="24">
        <v>1290</v>
      </c>
      <c r="H22" s="25">
        <v>10</v>
      </c>
      <c r="I22" s="25"/>
      <c r="J22" s="26">
        <f t="shared" si="0"/>
        <v>12900</v>
      </c>
      <c r="K22" s="20">
        <v>0</v>
      </c>
      <c r="L22" s="20">
        <v>0</v>
      </c>
      <c r="M22" s="27">
        <f>[1]Rekapitulace!$G$4*G22*H22</f>
        <v>1547.9999999999998</v>
      </c>
      <c r="N22" s="27">
        <f>[1]Rekapitulace!$H$4*G22*I22</f>
        <v>0</v>
      </c>
      <c r="O22" s="28" t="s">
        <v>7</v>
      </c>
      <c r="R22" s="32">
        <f>J22</f>
        <v>12900</v>
      </c>
    </row>
    <row r="23" spans="1:18" ht="28.8" x14ac:dyDescent="0.3">
      <c r="A23" s="21" t="s">
        <v>27</v>
      </c>
      <c r="B23" s="21" t="s">
        <v>32</v>
      </c>
      <c r="C23" s="21" t="s">
        <v>39</v>
      </c>
      <c r="D23" s="22" t="s">
        <v>61</v>
      </c>
      <c r="E23" s="23" t="s">
        <v>62</v>
      </c>
      <c r="F23" s="22" t="s">
        <v>36</v>
      </c>
      <c r="G23" s="24">
        <v>32</v>
      </c>
      <c r="H23" s="25">
        <v>10</v>
      </c>
      <c r="I23" s="25"/>
      <c r="J23" s="26">
        <f t="shared" si="0"/>
        <v>320</v>
      </c>
      <c r="K23" s="20">
        <v>0</v>
      </c>
      <c r="L23" s="20">
        <v>0</v>
      </c>
      <c r="M23" s="27">
        <f>[1]Rekapitulace!$G$4*G23*H23</f>
        <v>38.4</v>
      </c>
      <c r="N23" s="27">
        <f>[1]Rekapitulace!$H$4*G23*I23</f>
        <v>0</v>
      </c>
      <c r="O23" s="28" t="s">
        <v>7</v>
      </c>
      <c r="R23" s="32">
        <f>J23</f>
        <v>320</v>
      </c>
    </row>
    <row r="24" spans="1:18" ht="28.8" x14ac:dyDescent="0.3">
      <c r="A24" s="21" t="s">
        <v>27</v>
      </c>
      <c r="B24" s="21" t="s">
        <v>32</v>
      </c>
      <c r="C24" s="21" t="s">
        <v>39</v>
      </c>
      <c r="D24" s="22" t="s">
        <v>63</v>
      </c>
      <c r="E24" s="23" t="s">
        <v>64</v>
      </c>
      <c r="F24" s="22" t="s">
        <v>36</v>
      </c>
      <c r="G24" s="24">
        <v>20</v>
      </c>
      <c r="H24" s="25">
        <v>10</v>
      </c>
      <c r="I24" s="25"/>
      <c r="J24" s="26">
        <f t="shared" si="0"/>
        <v>200</v>
      </c>
      <c r="K24" s="20">
        <v>0</v>
      </c>
      <c r="L24" s="20">
        <v>0</v>
      </c>
      <c r="M24" s="27">
        <f>[1]Rekapitulace!$G$4*G24*H24</f>
        <v>24</v>
      </c>
      <c r="N24" s="27">
        <f>[1]Rekapitulace!$H$4*G24*I24</f>
        <v>0</v>
      </c>
      <c r="O24" s="28" t="s">
        <v>7</v>
      </c>
      <c r="R24" s="32">
        <f>J24</f>
        <v>200</v>
      </c>
    </row>
    <row r="25" spans="1:18" ht="28.8" x14ac:dyDescent="0.3">
      <c r="A25" s="21" t="s">
        <v>27</v>
      </c>
      <c r="B25" s="21" t="s">
        <v>32</v>
      </c>
      <c r="C25" s="21" t="s">
        <v>39</v>
      </c>
      <c r="D25" s="22" t="s">
        <v>65</v>
      </c>
      <c r="E25" s="23" t="s">
        <v>66</v>
      </c>
      <c r="F25" s="22" t="s">
        <v>36</v>
      </c>
      <c r="G25" s="24">
        <v>8</v>
      </c>
      <c r="H25" s="25">
        <v>20</v>
      </c>
      <c r="I25" s="25"/>
      <c r="J25" s="26">
        <f t="shared" si="0"/>
        <v>160</v>
      </c>
      <c r="K25" s="20">
        <v>0</v>
      </c>
      <c r="L25" s="20">
        <v>0</v>
      </c>
      <c r="M25" s="27">
        <f>[1]Rekapitulace!$G$4*G25*H25</f>
        <v>19.2</v>
      </c>
      <c r="N25" s="27">
        <f>[1]Rekapitulace!$H$4*G25*I25</f>
        <v>0</v>
      </c>
      <c r="O25" s="28" t="s">
        <v>7</v>
      </c>
      <c r="R25" s="32">
        <f>J25</f>
        <v>160</v>
      </c>
    </row>
    <row r="26" spans="1:18" ht="28.8" x14ac:dyDescent="0.3">
      <c r="A26" s="21" t="s">
        <v>27</v>
      </c>
      <c r="B26" s="21" t="s">
        <v>32</v>
      </c>
      <c r="C26" s="21" t="s">
        <v>39</v>
      </c>
      <c r="D26" s="22" t="s">
        <v>67</v>
      </c>
      <c r="E26" s="23" t="s">
        <v>68</v>
      </c>
      <c r="F26" s="22" t="s">
        <v>36</v>
      </c>
      <c r="G26" s="24">
        <v>32</v>
      </c>
      <c r="H26" s="25">
        <v>20</v>
      </c>
      <c r="I26" s="25"/>
      <c r="J26" s="26">
        <f t="shared" si="0"/>
        <v>640</v>
      </c>
      <c r="K26" s="20">
        <v>0</v>
      </c>
      <c r="L26" s="20">
        <v>0</v>
      </c>
      <c r="M26" s="27">
        <f>[1]Rekapitulace!$G$4*G26*H26</f>
        <v>76.8</v>
      </c>
      <c r="N26" s="27">
        <f>[1]Rekapitulace!$H$4*G26*I26</f>
        <v>0</v>
      </c>
      <c r="O26" s="28" t="s">
        <v>7</v>
      </c>
      <c r="R26" s="32">
        <f>J26</f>
        <v>640</v>
      </c>
    </row>
    <row r="27" spans="1:18" ht="28.8" x14ac:dyDescent="0.3">
      <c r="A27" s="21" t="s">
        <v>27</v>
      </c>
      <c r="B27" s="21" t="s">
        <v>32</v>
      </c>
      <c r="C27" s="21" t="s">
        <v>39</v>
      </c>
      <c r="D27" s="22" t="s">
        <v>69</v>
      </c>
      <c r="E27" s="23" t="s">
        <v>70</v>
      </c>
      <c r="F27" s="22" t="s">
        <v>36</v>
      </c>
      <c r="G27" s="24">
        <v>8</v>
      </c>
      <c r="H27" s="25">
        <v>50</v>
      </c>
      <c r="I27" s="25"/>
      <c r="J27" s="26">
        <f t="shared" si="0"/>
        <v>400</v>
      </c>
      <c r="K27" s="20">
        <v>0</v>
      </c>
      <c r="L27" s="20">
        <v>0</v>
      </c>
      <c r="M27" s="27">
        <f>[1]Rekapitulace!$G$4*G27*H27</f>
        <v>48</v>
      </c>
      <c r="N27" s="27">
        <f>[1]Rekapitulace!$H$4*G27*I27</f>
        <v>0</v>
      </c>
      <c r="O27" s="28" t="s">
        <v>7</v>
      </c>
      <c r="R27" s="32">
        <f>J27</f>
        <v>400</v>
      </c>
    </row>
    <row r="28" spans="1:18" ht="28.8" x14ac:dyDescent="0.3">
      <c r="A28" s="21" t="s">
        <v>27</v>
      </c>
      <c r="B28" s="21" t="s">
        <v>32</v>
      </c>
      <c r="C28" s="21" t="s">
        <v>39</v>
      </c>
      <c r="D28" s="22" t="s">
        <v>71</v>
      </c>
      <c r="E28" s="23" t="s">
        <v>72</v>
      </c>
      <c r="F28" s="22" t="s">
        <v>36</v>
      </c>
      <c r="G28" s="24">
        <v>2</v>
      </c>
      <c r="H28" s="25">
        <v>250</v>
      </c>
      <c r="I28" s="25"/>
      <c r="J28" s="26">
        <f t="shared" si="0"/>
        <v>500</v>
      </c>
      <c r="K28" s="20">
        <v>0</v>
      </c>
      <c r="L28" s="20">
        <v>0</v>
      </c>
      <c r="M28" s="27">
        <f>[1]Rekapitulace!$G$4*G28*H28</f>
        <v>60</v>
      </c>
      <c r="N28" s="27">
        <f>[1]Rekapitulace!$H$4*G28*I28</f>
        <v>0</v>
      </c>
      <c r="O28" s="28" t="s">
        <v>7</v>
      </c>
      <c r="R28" s="32">
        <f>J28</f>
        <v>500</v>
      </c>
    </row>
    <row r="29" spans="1:18" ht="28.8" x14ac:dyDescent="0.3">
      <c r="A29" s="21" t="s">
        <v>32</v>
      </c>
      <c r="B29" s="21" t="s">
        <v>32</v>
      </c>
      <c r="C29" s="21" t="s">
        <v>33</v>
      </c>
      <c r="D29" s="22" t="s">
        <v>73</v>
      </c>
      <c r="E29" s="23" t="s">
        <v>74</v>
      </c>
      <c r="F29" s="22" t="s">
        <v>36</v>
      </c>
      <c r="G29" s="24">
        <v>2</v>
      </c>
      <c r="H29" s="25">
        <v>1420</v>
      </c>
      <c r="I29" s="25"/>
      <c r="J29" s="26">
        <f t="shared" si="0"/>
        <v>2840</v>
      </c>
      <c r="K29" s="20">
        <v>4.8999999999999998E-4</v>
      </c>
      <c r="L29" s="20">
        <v>0</v>
      </c>
      <c r="M29" s="27">
        <f>[1]Rekapitulace!$G$4*G29*H29</f>
        <v>340.8</v>
      </c>
      <c r="N29" s="27">
        <f>[1]Rekapitulace!$H$4*G29*I29</f>
        <v>0</v>
      </c>
      <c r="O29" s="28" t="s">
        <v>7</v>
      </c>
      <c r="R29" s="32">
        <f>J29</f>
        <v>2840</v>
      </c>
    </row>
    <row r="30" spans="1:18" ht="28.8" x14ac:dyDescent="0.3">
      <c r="A30" s="21" t="s">
        <v>27</v>
      </c>
      <c r="B30" s="21" t="s">
        <v>32</v>
      </c>
      <c r="C30" s="21" t="s">
        <v>39</v>
      </c>
      <c r="D30" s="22" t="s">
        <v>75</v>
      </c>
      <c r="E30" s="23" t="s">
        <v>76</v>
      </c>
      <c r="F30" s="22" t="s">
        <v>36</v>
      </c>
      <c r="G30" s="24">
        <v>1</v>
      </c>
      <c r="H30" s="25">
        <v>120</v>
      </c>
      <c r="I30" s="25"/>
      <c r="J30" s="26">
        <f t="shared" si="0"/>
        <v>120</v>
      </c>
      <c r="K30" s="20">
        <v>0</v>
      </c>
      <c r="L30" s="20">
        <v>0</v>
      </c>
      <c r="M30" s="27">
        <f>[1]Rekapitulace!$G$4*G30*H30</f>
        <v>14.399999999999999</v>
      </c>
      <c r="N30" s="27">
        <f>[1]Rekapitulace!$H$4*G30*I30</f>
        <v>0</v>
      </c>
      <c r="O30" s="28" t="s">
        <v>7</v>
      </c>
      <c r="R30" s="32">
        <f>J30</f>
        <v>120</v>
      </c>
    </row>
    <row r="31" spans="1:18" x14ac:dyDescent="0.3">
      <c r="A31" s="21" t="s">
        <v>32</v>
      </c>
      <c r="B31" s="21" t="s">
        <v>32</v>
      </c>
      <c r="C31" s="21" t="s">
        <v>33</v>
      </c>
      <c r="D31" s="22" t="s">
        <v>77</v>
      </c>
      <c r="E31" s="23" t="s">
        <v>78</v>
      </c>
      <c r="F31" s="22" t="s">
        <v>36</v>
      </c>
      <c r="G31" s="24">
        <v>1</v>
      </c>
      <c r="H31" s="25">
        <v>175</v>
      </c>
      <c r="I31" s="25"/>
      <c r="J31" s="26">
        <f t="shared" si="0"/>
        <v>175</v>
      </c>
      <c r="K31" s="20">
        <v>4.0000000000000002E-4</v>
      </c>
      <c r="L31" s="20">
        <v>0</v>
      </c>
      <c r="M31" s="27">
        <f>[1]Rekapitulace!$G$4*G31*H31</f>
        <v>21</v>
      </c>
      <c r="N31" s="27">
        <f>[1]Rekapitulace!$H$4*G31*I31</f>
        <v>0</v>
      </c>
      <c r="O31" s="28" t="s">
        <v>7</v>
      </c>
      <c r="R31" s="32">
        <f>J31</f>
        <v>175</v>
      </c>
    </row>
    <row r="32" spans="1:18" ht="28.8" x14ac:dyDescent="0.3">
      <c r="A32" s="21" t="s">
        <v>27</v>
      </c>
      <c r="B32" s="21" t="s">
        <v>32</v>
      </c>
      <c r="C32" s="21" t="s">
        <v>39</v>
      </c>
      <c r="D32" s="22" t="s">
        <v>79</v>
      </c>
      <c r="E32" s="23" t="s">
        <v>80</v>
      </c>
      <c r="F32" s="22" t="s">
        <v>36</v>
      </c>
      <c r="G32" s="24">
        <v>1</v>
      </c>
      <c r="H32" s="25">
        <v>250</v>
      </c>
      <c r="I32" s="25"/>
      <c r="J32" s="26">
        <f t="shared" si="0"/>
        <v>250</v>
      </c>
      <c r="K32" s="20">
        <v>0</v>
      </c>
      <c r="L32" s="20">
        <v>0</v>
      </c>
      <c r="M32" s="27">
        <f>[1]Rekapitulace!$G$4*G32*H32</f>
        <v>30</v>
      </c>
      <c r="N32" s="27">
        <f>[1]Rekapitulace!$H$4*G32*I32</f>
        <v>0</v>
      </c>
      <c r="O32" s="28" t="s">
        <v>7</v>
      </c>
      <c r="R32" s="32">
        <f>J32</f>
        <v>250</v>
      </c>
    </row>
    <row r="33" spans="1:18" ht="28.8" x14ac:dyDescent="0.3">
      <c r="A33" s="21" t="s">
        <v>32</v>
      </c>
      <c r="B33" s="21" t="s">
        <v>32</v>
      </c>
      <c r="C33" s="21" t="s">
        <v>33</v>
      </c>
      <c r="D33" s="22" t="s">
        <v>81</v>
      </c>
      <c r="E33" s="23" t="s">
        <v>82</v>
      </c>
      <c r="F33" s="22" t="s">
        <v>36</v>
      </c>
      <c r="G33" s="24">
        <v>1</v>
      </c>
      <c r="H33" s="25">
        <v>420</v>
      </c>
      <c r="I33" s="25"/>
      <c r="J33" s="26">
        <f t="shared" si="0"/>
        <v>420</v>
      </c>
      <c r="K33" s="20">
        <v>5.5999999999999995E-4</v>
      </c>
      <c r="L33" s="20">
        <v>0</v>
      </c>
      <c r="M33" s="27">
        <f>[1]Rekapitulace!$G$4*G33*H33</f>
        <v>50.4</v>
      </c>
      <c r="N33" s="27">
        <f>[1]Rekapitulace!$H$4*G33*I33</f>
        <v>0</v>
      </c>
      <c r="O33" s="28" t="s">
        <v>7</v>
      </c>
      <c r="R33" s="32">
        <f>J33</f>
        <v>420</v>
      </c>
    </row>
    <row r="34" spans="1:18" ht="28.8" x14ac:dyDescent="0.3">
      <c r="A34" s="21" t="s">
        <v>27</v>
      </c>
      <c r="B34" s="21" t="s">
        <v>32</v>
      </c>
      <c r="C34" s="21" t="s">
        <v>39</v>
      </c>
      <c r="D34" s="22" t="s">
        <v>83</v>
      </c>
      <c r="E34" s="23" t="s">
        <v>84</v>
      </c>
      <c r="F34" s="22" t="s">
        <v>36</v>
      </c>
      <c r="G34" s="24">
        <v>8</v>
      </c>
      <c r="H34" s="25">
        <v>2000</v>
      </c>
      <c r="I34" s="25"/>
      <c r="J34" s="26">
        <f t="shared" si="0"/>
        <v>16000</v>
      </c>
      <c r="K34" s="20">
        <v>0</v>
      </c>
      <c r="L34" s="20">
        <v>0</v>
      </c>
      <c r="M34" s="27">
        <f>[1]Rekapitulace!$G$4*G34*H34</f>
        <v>1920</v>
      </c>
      <c r="N34" s="27">
        <f>[1]Rekapitulace!$H$4*G34*I34</f>
        <v>0</v>
      </c>
      <c r="O34" s="28" t="s">
        <v>7</v>
      </c>
      <c r="R34" s="32">
        <f>J34</f>
        <v>16000</v>
      </c>
    </row>
    <row r="35" spans="1:18" ht="28.8" x14ac:dyDescent="0.3">
      <c r="A35" s="21" t="s">
        <v>32</v>
      </c>
      <c r="B35" s="21" t="s">
        <v>32</v>
      </c>
      <c r="C35" s="21" t="s">
        <v>33</v>
      </c>
      <c r="D35" s="22" t="s">
        <v>85</v>
      </c>
      <c r="E35" s="23" t="s">
        <v>86</v>
      </c>
      <c r="F35" s="22" t="s">
        <v>36</v>
      </c>
      <c r="G35" s="24">
        <v>8</v>
      </c>
      <c r="H35" s="25">
        <v>5950</v>
      </c>
      <c r="I35" s="25"/>
      <c r="J35" s="26">
        <f t="shared" si="0"/>
        <v>47600</v>
      </c>
      <c r="K35" s="20">
        <v>1.2E-2</v>
      </c>
      <c r="L35" s="20">
        <v>0</v>
      </c>
      <c r="M35" s="27">
        <f>[1]Rekapitulace!$G$4*G35*H35</f>
        <v>5712</v>
      </c>
      <c r="N35" s="27">
        <f>[1]Rekapitulace!$H$4*G35*I35</f>
        <v>0</v>
      </c>
      <c r="O35" s="28" t="s">
        <v>7</v>
      </c>
      <c r="R35" s="32">
        <f>J35</f>
        <v>47600</v>
      </c>
    </row>
    <row r="36" spans="1:18" ht="28.8" x14ac:dyDescent="0.3">
      <c r="A36" s="21" t="s">
        <v>27</v>
      </c>
      <c r="B36" s="21" t="s">
        <v>32</v>
      </c>
      <c r="C36" s="21" t="s">
        <v>39</v>
      </c>
      <c r="D36" s="22" t="s">
        <v>87</v>
      </c>
      <c r="E36" s="23" t="s">
        <v>88</v>
      </c>
      <c r="F36" s="22" t="s">
        <v>36</v>
      </c>
      <c r="G36" s="24">
        <v>16</v>
      </c>
      <c r="H36" s="25">
        <v>2000</v>
      </c>
      <c r="I36" s="25"/>
      <c r="J36" s="26">
        <f t="shared" si="0"/>
        <v>32000</v>
      </c>
      <c r="K36" s="20">
        <v>0</v>
      </c>
      <c r="L36" s="20">
        <v>0</v>
      </c>
      <c r="M36" s="27">
        <f>[1]Rekapitulace!$G$4*G36*H36</f>
        <v>3840</v>
      </c>
      <c r="N36" s="27">
        <f>[1]Rekapitulace!$H$4*G36*I36</f>
        <v>0</v>
      </c>
      <c r="O36" s="28" t="s">
        <v>7</v>
      </c>
      <c r="R36" s="32">
        <f>J36</f>
        <v>32000</v>
      </c>
    </row>
    <row r="37" spans="1:18" ht="43.2" x14ac:dyDescent="0.3">
      <c r="A37" s="21" t="s">
        <v>32</v>
      </c>
      <c r="B37" s="21" t="s">
        <v>32</v>
      </c>
      <c r="C37" s="21" t="s">
        <v>33</v>
      </c>
      <c r="D37" s="22" t="s">
        <v>89</v>
      </c>
      <c r="E37" s="23" t="s">
        <v>90</v>
      </c>
      <c r="F37" s="22" t="s">
        <v>36</v>
      </c>
      <c r="G37" s="24">
        <v>1</v>
      </c>
      <c r="H37" s="25">
        <v>25800</v>
      </c>
      <c r="I37" s="25"/>
      <c r="J37" s="26">
        <f t="shared" si="0"/>
        <v>25800</v>
      </c>
      <c r="K37" s="20">
        <v>1.2E-2</v>
      </c>
      <c r="L37" s="20">
        <v>0</v>
      </c>
      <c r="M37" s="27">
        <f>[1]Rekapitulace!$G$4*G37*H37</f>
        <v>3096</v>
      </c>
      <c r="N37" s="27">
        <f>[1]Rekapitulace!$H$4*G37*I37</f>
        <v>0</v>
      </c>
      <c r="O37" s="28" t="s">
        <v>7</v>
      </c>
      <c r="R37" s="32">
        <f>J37</f>
        <v>25800</v>
      </c>
    </row>
    <row r="38" spans="1:18" ht="43.2" x14ac:dyDescent="0.3">
      <c r="A38" s="21" t="s">
        <v>32</v>
      </c>
      <c r="B38" s="21" t="s">
        <v>32</v>
      </c>
      <c r="C38" s="21" t="s">
        <v>33</v>
      </c>
      <c r="D38" s="22" t="s">
        <v>91</v>
      </c>
      <c r="E38" s="23" t="s">
        <v>92</v>
      </c>
      <c r="F38" s="22" t="s">
        <v>36</v>
      </c>
      <c r="G38" s="24">
        <v>6</v>
      </c>
      <c r="H38" s="25">
        <v>30150</v>
      </c>
      <c r="I38" s="25"/>
      <c r="J38" s="26">
        <f t="shared" si="0"/>
        <v>180900</v>
      </c>
      <c r="K38" s="20">
        <v>1.2E-2</v>
      </c>
      <c r="L38" s="20">
        <v>0</v>
      </c>
      <c r="M38" s="27">
        <f>[1]Rekapitulace!$G$4*G38*H38</f>
        <v>21708</v>
      </c>
      <c r="N38" s="27">
        <f>[1]Rekapitulace!$H$4*G38*I38</f>
        <v>0</v>
      </c>
      <c r="O38" s="28" t="s">
        <v>7</v>
      </c>
      <c r="R38" s="32">
        <f>J38</f>
        <v>180900</v>
      </c>
    </row>
    <row r="39" spans="1:18" ht="43.2" x14ac:dyDescent="0.3">
      <c r="A39" s="21" t="s">
        <v>32</v>
      </c>
      <c r="B39" s="21" t="s">
        <v>32</v>
      </c>
      <c r="C39" s="21" t="s">
        <v>33</v>
      </c>
      <c r="D39" s="22" t="s">
        <v>93</v>
      </c>
      <c r="E39" s="23" t="s">
        <v>94</v>
      </c>
      <c r="F39" s="22" t="s">
        <v>36</v>
      </c>
      <c r="G39" s="24">
        <v>1</v>
      </c>
      <c r="H39" s="25">
        <v>31200</v>
      </c>
      <c r="I39" s="25"/>
      <c r="J39" s="26">
        <f t="shared" si="0"/>
        <v>31200</v>
      </c>
      <c r="K39" s="20">
        <v>1.2E-2</v>
      </c>
      <c r="L39" s="20">
        <v>0</v>
      </c>
      <c r="M39" s="27">
        <f>[1]Rekapitulace!$G$4*G39*H39</f>
        <v>3744</v>
      </c>
      <c r="N39" s="27">
        <f>[1]Rekapitulace!$H$4*G39*I39</f>
        <v>0</v>
      </c>
      <c r="O39" s="28" t="s">
        <v>7</v>
      </c>
      <c r="R39" s="32">
        <f>J39</f>
        <v>31200</v>
      </c>
    </row>
    <row r="40" spans="1:18" ht="43.2" x14ac:dyDescent="0.3">
      <c r="A40" s="21" t="s">
        <v>32</v>
      </c>
      <c r="B40" s="21" t="s">
        <v>32</v>
      </c>
      <c r="C40" s="21" t="s">
        <v>33</v>
      </c>
      <c r="D40" s="22" t="s">
        <v>95</v>
      </c>
      <c r="E40" s="23" t="s">
        <v>96</v>
      </c>
      <c r="F40" s="22" t="s">
        <v>36</v>
      </c>
      <c r="G40" s="24">
        <v>1</v>
      </c>
      <c r="H40" s="25">
        <v>31200</v>
      </c>
      <c r="I40" s="25"/>
      <c r="J40" s="26">
        <f t="shared" si="0"/>
        <v>31200</v>
      </c>
      <c r="K40" s="20">
        <v>1.2E-2</v>
      </c>
      <c r="L40" s="20">
        <v>0</v>
      </c>
      <c r="M40" s="27">
        <f>[1]Rekapitulace!$G$4*G40*H40</f>
        <v>3744</v>
      </c>
      <c r="N40" s="27">
        <f>[1]Rekapitulace!$H$4*G40*I40</f>
        <v>0</v>
      </c>
      <c r="O40" s="28" t="s">
        <v>7</v>
      </c>
      <c r="R40" s="32">
        <f>J40</f>
        <v>31200</v>
      </c>
    </row>
    <row r="41" spans="1:18" ht="43.2" x14ac:dyDescent="0.3">
      <c r="A41" s="21" t="s">
        <v>32</v>
      </c>
      <c r="B41" s="21" t="s">
        <v>32</v>
      </c>
      <c r="C41" s="21" t="s">
        <v>33</v>
      </c>
      <c r="D41" s="22" t="s">
        <v>97</v>
      </c>
      <c r="E41" s="23" t="s">
        <v>98</v>
      </c>
      <c r="F41" s="22" t="s">
        <v>36</v>
      </c>
      <c r="G41" s="24">
        <v>6</v>
      </c>
      <c r="H41" s="25">
        <v>30150</v>
      </c>
      <c r="I41" s="25"/>
      <c r="J41" s="26">
        <f t="shared" si="0"/>
        <v>180900</v>
      </c>
      <c r="K41" s="20">
        <v>1.2E-2</v>
      </c>
      <c r="L41" s="20">
        <v>0</v>
      </c>
      <c r="M41" s="27">
        <f>[1]Rekapitulace!$G$4*G41*H41</f>
        <v>21708</v>
      </c>
      <c r="N41" s="27">
        <f>[1]Rekapitulace!$H$4*G41*I41</f>
        <v>0</v>
      </c>
      <c r="O41" s="28" t="s">
        <v>7</v>
      </c>
      <c r="R41" s="32">
        <f>J41</f>
        <v>180900</v>
      </c>
    </row>
    <row r="42" spans="1:18" ht="43.2" x14ac:dyDescent="0.3">
      <c r="A42" s="21" t="s">
        <v>32</v>
      </c>
      <c r="B42" s="21" t="s">
        <v>32</v>
      </c>
      <c r="C42" s="21" t="s">
        <v>33</v>
      </c>
      <c r="D42" s="22" t="s">
        <v>99</v>
      </c>
      <c r="E42" s="23" t="s">
        <v>100</v>
      </c>
      <c r="F42" s="22" t="s">
        <v>36</v>
      </c>
      <c r="G42" s="24">
        <v>1</v>
      </c>
      <c r="H42" s="25">
        <v>30150</v>
      </c>
      <c r="I42" s="25"/>
      <c r="J42" s="26">
        <f t="shared" si="0"/>
        <v>30150</v>
      </c>
      <c r="K42" s="20">
        <v>1.2E-2</v>
      </c>
      <c r="L42" s="20">
        <v>0</v>
      </c>
      <c r="M42" s="27">
        <f>[1]Rekapitulace!$G$4*G42*H42</f>
        <v>3618</v>
      </c>
      <c r="N42" s="27">
        <f>[1]Rekapitulace!$H$4*G42*I42</f>
        <v>0</v>
      </c>
      <c r="O42" s="28" t="s">
        <v>7</v>
      </c>
      <c r="R42" s="32">
        <f>J42</f>
        <v>30150</v>
      </c>
    </row>
    <row r="43" spans="1:18" ht="28.8" x14ac:dyDescent="0.3">
      <c r="A43" s="21" t="s">
        <v>27</v>
      </c>
      <c r="B43" s="21" t="s">
        <v>32</v>
      </c>
      <c r="C43" s="21" t="s">
        <v>39</v>
      </c>
      <c r="D43" s="22" t="s">
        <v>101</v>
      </c>
      <c r="E43" s="23" t="s">
        <v>102</v>
      </c>
      <c r="F43" s="22" t="s">
        <v>36</v>
      </c>
      <c r="G43" s="24">
        <v>3</v>
      </c>
      <c r="H43" s="25">
        <v>4500</v>
      </c>
      <c r="I43" s="25"/>
      <c r="J43" s="26">
        <f t="shared" si="0"/>
        <v>13500</v>
      </c>
      <c r="K43" s="20">
        <v>0</v>
      </c>
      <c r="L43" s="20">
        <v>0</v>
      </c>
      <c r="M43" s="27">
        <f>[1]Rekapitulace!$G$4*G43*H43</f>
        <v>1620</v>
      </c>
      <c r="N43" s="27">
        <f>[1]Rekapitulace!$H$4*G43*I43</f>
        <v>0</v>
      </c>
      <c r="O43" s="28" t="s">
        <v>7</v>
      </c>
      <c r="Q43" s="32">
        <f>J43</f>
        <v>13500</v>
      </c>
      <c r="R43">
        <v>0</v>
      </c>
    </row>
    <row r="44" spans="1:18" ht="43.2" x14ac:dyDescent="0.3">
      <c r="A44" s="21" t="s">
        <v>32</v>
      </c>
      <c r="B44" s="21" t="s">
        <v>32</v>
      </c>
      <c r="C44" s="21" t="s">
        <v>33</v>
      </c>
      <c r="D44" s="22" t="s">
        <v>103</v>
      </c>
      <c r="E44" s="23" t="s">
        <v>104</v>
      </c>
      <c r="F44" s="22" t="s">
        <v>36</v>
      </c>
      <c r="G44" s="24">
        <v>1</v>
      </c>
      <c r="H44" s="25">
        <v>49700</v>
      </c>
      <c r="I44" s="25"/>
      <c r="J44" s="26">
        <f t="shared" si="0"/>
        <v>49700</v>
      </c>
      <c r="K44" s="20">
        <v>1.2E-2</v>
      </c>
      <c r="L44" s="20">
        <v>0</v>
      </c>
      <c r="M44" s="27">
        <f>[1]Rekapitulace!$G$4*G44*H44</f>
        <v>5964</v>
      </c>
      <c r="N44" s="27">
        <f>[1]Rekapitulace!$H$4*G44*I44</f>
        <v>0</v>
      </c>
      <c r="O44" s="28" t="s">
        <v>7</v>
      </c>
      <c r="Q44" s="32">
        <f>J44</f>
        <v>49700</v>
      </c>
      <c r="R44">
        <v>0</v>
      </c>
    </row>
    <row r="45" spans="1:18" ht="43.2" x14ac:dyDescent="0.3">
      <c r="A45" s="21" t="s">
        <v>32</v>
      </c>
      <c r="B45" s="21" t="s">
        <v>32</v>
      </c>
      <c r="C45" s="21" t="s">
        <v>33</v>
      </c>
      <c r="D45" s="22" t="s">
        <v>105</v>
      </c>
      <c r="E45" s="23" t="s">
        <v>106</v>
      </c>
      <c r="F45" s="22" t="s">
        <v>36</v>
      </c>
      <c r="G45" s="24">
        <v>1</v>
      </c>
      <c r="H45" s="25">
        <v>38750</v>
      </c>
      <c r="I45" s="25"/>
      <c r="J45" s="26">
        <f t="shared" si="0"/>
        <v>38750</v>
      </c>
      <c r="K45" s="20">
        <v>1.2E-2</v>
      </c>
      <c r="L45" s="20">
        <v>0</v>
      </c>
      <c r="M45" s="27">
        <f>[1]Rekapitulace!$G$4*G45*H45</f>
        <v>4650</v>
      </c>
      <c r="N45" s="27">
        <f>[1]Rekapitulace!$H$4*G45*I45</f>
        <v>0</v>
      </c>
      <c r="O45" s="28" t="s">
        <v>7</v>
      </c>
      <c r="Q45" s="32">
        <f>J45</f>
        <v>38750</v>
      </c>
      <c r="R45">
        <v>0</v>
      </c>
    </row>
    <row r="46" spans="1:18" ht="43.2" x14ac:dyDescent="0.3">
      <c r="A46" s="21" t="s">
        <v>32</v>
      </c>
      <c r="B46" s="21" t="s">
        <v>32</v>
      </c>
      <c r="C46" s="21" t="s">
        <v>33</v>
      </c>
      <c r="D46" s="22" t="s">
        <v>107</v>
      </c>
      <c r="E46" s="23" t="s">
        <v>108</v>
      </c>
      <c r="F46" s="22" t="s">
        <v>36</v>
      </c>
      <c r="G46" s="24">
        <v>1</v>
      </c>
      <c r="H46" s="25">
        <v>38750</v>
      </c>
      <c r="I46" s="25"/>
      <c r="J46" s="26">
        <f t="shared" si="0"/>
        <v>38750</v>
      </c>
      <c r="K46" s="20">
        <v>1.2E-2</v>
      </c>
      <c r="L46" s="20">
        <v>0</v>
      </c>
      <c r="M46" s="27">
        <f>[1]Rekapitulace!$G$4*G46*H46</f>
        <v>4650</v>
      </c>
      <c r="N46" s="27">
        <f>[1]Rekapitulace!$H$4*G46*I46</f>
        <v>0</v>
      </c>
      <c r="O46" s="28" t="s">
        <v>7</v>
      </c>
      <c r="Q46" s="32">
        <f>J46</f>
        <v>38750</v>
      </c>
      <c r="R46">
        <v>0</v>
      </c>
    </row>
    <row r="47" spans="1:18" ht="28.8" x14ac:dyDescent="0.3">
      <c r="A47" s="21" t="s">
        <v>27</v>
      </c>
      <c r="B47" s="21" t="s">
        <v>32</v>
      </c>
      <c r="C47" s="21" t="s">
        <v>39</v>
      </c>
      <c r="D47" s="22" t="s">
        <v>109</v>
      </c>
      <c r="E47" s="23" t="s">
        <v>110</v>
      </c>
      <c r="F47" s="22" t="s">
        <v>36</v>
      </c>
      <c r="G47" s="24">
        <v>1</v>
      </c>
      <c r="H47" s="25">
        <v>5000</v>
      </c>
      <c r="I47" s="25"/>
      <c r="J47" s="26">
        <f t="shared" si="0"/>
        <v>5000</v>
      </c>
      <c r="K47" s="20">
        <v>0</v>
      </c>
      <c r="L47" s="20">
        <v>0</v>
      </c>
      <c r="M47" s="27">
        <f>[1]Rekapitulace!$G$4*G47*H47</f>
        <v>600</v>
      </c>
      <c r="N47" s="27">
        <f>[1]Rekapitulace!$H$4*G47*I47</f>
        <v>0</v>
      </c>
      <c r="O47" s="28" t="s">
        <v>7</v>
      </c>
      <c r="R47" s="32">
        <f>J47</f>
        <v>5000</v>
      </c>
    </row>
    <row r="48" spans="1:18" ht="28.8" x14ac:dyDescent="0.3">
      <c r="A48" s="21" t="s">
        <v>27</v>
      </c>
      <c r="B48" s="21" t="s">
        <v>32</v>
      </c>
      <c r="C48" s="21" t="s">
        <v>39</v>
      </c>
      <c r="D48" s="22" t="s">
        <v>111</v>
      </c>
      <c r="E48" s="23" t="s">
        <v>112</v>
      </c>
      <c r="F48" s="22" t="s">
        <v>36</v>
      </c>
      <c r="G48" s="24">
        <v>4</v>
      </c>
      <c r="H48" s="25">
        <v>3000</v>
      </c>
      <c r="I48" s="25"/>
      <c r="J48" s="26">
        <f t="shared" si="0"/>
        <v>12000</v>
      </c>
      <c r="K48" s="20">
        <v>0</v>
      </c>
      <c r="L48" s="20">
        <v>0</v>
      </c>
      <c r="M48" s="27">
        <f>[1]Rekapitulace!$G$4*G48*H48</f>
        <v>1440</v>
      </c>
      <c r="N48" s="27">
        <f>[1]Rekapitulace!$H$4*G48*I48</f>
        <v>0</v>
      </c>
      <c r="O48" s="28" t="s">
        <v>7</v>
      </c>
      <c r="R48" s="32">
        <f>J48</f>
        <v>12000</v>
      </c>
    </row>
    <row r="49" spans="1:18" x14ac:dyDescent="0.3">
      <c r="A49" s="21" t="s">
        <v>27</v>
      </c>
      <c r="B49" s="21" t="s">
        <v>32</v>
      </c>
      <c r="C49" s="21" t="s">
        <v>39</v>
      </c>
      <c r="D49" s="22" t="s">
        <v>113</v>
      </c>
      <c r="E49" s="23" t="s">
        <v>114</v>
      </c>
      <c r="F49" s="22" t="s">
        <v>36</v>
      </c>
      <c r="G49" s="24">
        <v>27</v>
      </c>
      <c r="H49" s="25">
        <v>250</v>
      </c>
      <c r="I49" s="25"/>
      <c r="J49" s="26">
        <f t="shared" si="0"/>
        <v>6750</v>
      </c>
      <c r="K49" s="20">
        <v>0</v>
      </c>
      <c r="L49" s="20">
        <v>0</v>
      </c>
      <c r="M49" s="27">
        <f>[1]Rekapitulace!$G$4*G49*H49</f>
        <v>809.99999999999989</v>
      </c>
      <c r="N49" s="27">
        <f>[1]Rekapitulace!$H$4*G49*I49</f>
        <v>0</v>
      </c>
      <c r="O49" s="28" t="s">
        <v>7</v>
      </c>
      <c r="R49" s="32">
        <f>J49</f>
        <v>6750</v>
      </c>
    </row>
    <row r="50" spans="1:18" x14ac:dyDescent="0.3">
      <c r="A50" s="21" t="s">
        <v>27</v>
      </c>
      <c r="B50" s="21" t="s">
        <v>32</v>
      </c>
      <c r="C50" s="21" t="s">
        <v>39</v>
      </c>
      <c r="D50" s="22" t="s">
        <v>115</v>
      </c>
      <c r="E50" s="23" t="s">
        <v>116</v>
      </c>
      <c r="F50" s="22" t="s">
        <v>42</v>
      </c>
      <c r="G50" s="24">
        <v>120</v>
      </c>
      <c r="H50" s="25">
        <v>20</v>
      </c>
      <c r="I50" s="25"/>
      <c r="J50" s="26">
        <f t="shared" si="0"/>
        <v>2400</v>
      </c>
      <c r="K50" s="20">
        <v>0</v>
      </c>
      <c r="L50" s="20">
        <v>0</v>
      </c>
      <c r="M50" s="27">
        <f>[1]Rekapitulace!$G$4*G50*H50</f>
        <v>288</v>
      </c>
      <c r="N50" s="27">
        <f>[1]Rekapitulace!$H$4*G50*I50</f>
        <v>0</v>
      </c>
      <c r="O50" s="28" t="s">
        <v>7</v>
      </c>
      <c r="Q50" s="32">
        <f t="shared" ref="Q50:Q67" si="2">J50</f>
        <v>2400</v>
      </c>
      <c r="R50">
        <v>0</v>
      </c>
    </row>
    <row r="51" spans="1:18" x14ac:dyDescent="0.3">
      <c r="A51" s="21" t="s">
        <v>32</v>
      </c>
      <c r="B51" s="21" t="s">
        <v>32</v>
      </c>
      <c r="C51" s="21" t="s">
        <v>33</v>
      </c>
      <c r="D51" s="22" t="s">
        <v>117</v>
      </c>
      <c r="E51" s="23" t="s">
        <v>118</v>
      </c>
      <c r="F51" s="22" t="s">
        <v>42</v>
      </c>
      <c r="G51" s="24">
        <v>120</v>
      </c>
      <c r="H51" s="25">
        <v>22</v>
      </c>
      <c r="I51" s="25"/>
      <c r="J51" s="26">
        <f t="shared" si="0"/>
        <v>2640</v>
      </c>
      <c r="K51" s="20">
        <v>8.0000000000000007E-5</v>
      </c>
      <c r="L51" s="20">
        <v>0</v>
      </c>
      <c r="M51" s="27">
        <f>[1]Rekapitulace!$G$4*G51*H51</f>
        <v>316.79999999999995</v>
      </c>
      <c r="N51" s="27">
        <f>[1]Rekapitulace!$H$4*G51*I51</f>
        <v>0</v>
      </c>
      <c r="O51" s="28" t="s">
        <v>7</v>
      </c>
      <c r="Q51" s="32">
        <f t="shared" si="2"/>
        <v>2640</v>
      </c>
      <c r="R51">
        <v>0</v>
      </c>
    </row>
    <row r="52" spans="1:18" ht="28.8" x14ac:dyDescent="0.3">
      <c r="A52" s="21" t="s">
        <v>27</v>
      </c>
      <c r="B52" s="21" t="s">
        <v>32</v>
      </c>
      <c r="C52" s="21" t="s">
        <v>39</v>
      </c>
      <c r="D52" s="22" t="s">
        <v>119</v>
      </c>
      <c r="E52" s="23" t="s">
        <v>120</v>
      </c>
      <c r="F52" s="22" t="s">
        <v>42</v>
      </c>
      <c r="G52" s="24">
        <v>195</v>
      </c>
      <c r="H52" s="25">
        <v>20</v>
      </c>
      <c r="I52" s="25"/>
      <c r="J52" s="26">
        <f t="shared" si="0"/>
        <v>3900</v>
      </c>
      <c r="K52" s="20">
        <v>0</v>
      </c>
      <c r="L52" s="20">
        <v>0</v>
      </c>
      <c r="M52" s="27">
        <f>[1]Rekapitulace!$G$4*G52*H52</f>
        <v>468</v>
      </c>
      <c r="N52" s="27">
        <f>[1]Rekapitulace!$H$4*G52*I52</f>
        <v>0</v>
      </c>
      <c r="O52" s="28" t="s">
        <v>7</v>
      </c>
      <c r="Q52" s="32">
        <f t="shared" si="2"/>
        <v>3900</v>
      </c>
      <c r="R52">
        <v>0</v>
      </c>
    </row>
    <row r="53" spans="1:18" x14ac:dyDescent="0.3">
      <c r="A53" s="21" t="s">
        <v>32</v>
      </c>
      <c r="B53" s="21" t="s">
        <v>32</v>
      </c>
      <c r="C53" s="21" t="s">
        <v>33</v>
      </c>
      <c r="D53" s="22" t="s">
        <v>121</v>
      </c>
      <c r="E53" s="23" t="s">
        <v>122</v>
      </c>
      <c r="F53" s="22" t="s">
        <v>42</v>
      </c>
      <c r="G53" s="24">
        <v>195</v>
      </c>
      <c r="H53" s="25">
        <v>15</v>
      </c>
      <c r="I53" s="25"/>
      <c r="J53" s="26">
        <f t="shared" si="0"/>
        <v>2925</v>
      </c>
      <c r="K53" s="20">
        <v>1.5300000000000001E-4</v>
      </c>
      <c r="L53" s="20">
        <v>0</v>
      </c>
      <c r="M53" s="27">
        <f>[1]Rekapitulace!$G$4*G53*H53</f>
        <v>351</v>
      </c>
      <c r="N53" s="27">
        <f>[1]Rekapitulace!$H$4*G53*I53</f>
        <v>0</v>
      </c>
      <c r="O53" s="28" t="s">
        <v>7</v>
      </c>
      <c r="Q53" s="32">
        <f t="shared" si="2"/>
        <v>2925</v>
      </c>
      <c r="R53">
        <v>0</v>
      </c>
    </row>
    <row r="54" spans="1:18" ht="28.8" x14ac:dyDescent="0.3">
      <c r="A54" s="21" t="s">
        <v>27</v>
      </c>
      <c r="B54" s="21" t="s">
        <v>32</v>
      </c>
      <c r="C54" s="21" t="s">
        <v>39</v>
      </c>
      <c r="D54" s="22" t="s">
        <v>123</v>
      </c>
      <c r="E54" s="23" t="s">
        <v>124</v>
      </c>
      <c r="F54" s="22" t="s">
        <v>42</v>
      </c>
      <c r="G54" s="24">
        <v>50</v>
      </c>
      <c r="H54" s="25">
        <v>20</v>
      </c>
      <c r="I54" s="25"/>
      <c r="J54" s="26">
        <f t="shared" si="0"/>
        <v>1000</v>
      </c>
      <c r="K54" s="20">
        <v>0</v>
      </c>
      <c r="L54" s="20">
        <v>0</v>
      </c>
      <c r="M54" s="27">
        <f>[1]Rekapitulace!$G$4*G54*H54</f>
        <v>120</v>
      </c>
      <c r="N54" s="27">
        <f>[1]Rekapitulace!$H$4*G54*I54</f>
        <v>0</v>
      </c>
      <c r="O54" s="28" t="s">
        <v>7</v>
      </c>
      <c r="Q54" s="32">
        <f t="shared" si="2"/>
        <v>1000</v>
      </c>
      <c r="R54">
        <v>0</v>
      </c>
    </row>
    <row r="55" spans="1:18" x14ac:dyDescent="0.3">
      <c r="A55" s="21" t="s">
        <v>32</v>
      </c>
      <c r="B55" s="21" t="s">
        <v>32</v>
      </c>
      <c r="C55" s="21" t="s">
        <v>33</v>
      </c>
      <c r="D55" s="22" t="s">
        <v>125</v>
      </c>
      <c r="E55" s="23" t="s">
        <v>126</v>
      </c>
      <c r="F55" s="22" t="s">
        <v>42</v>
      </c>
      <c r="G55" s="24">
        <v>50</v>
      </c>
      <c r="H55" s="25">
        <v>28</v>
      </c>
      <c r="I55" s="25"/>
      <c r="J55" s="26">
        <f t="shared" si="0"/>
        <v>1400</v>
      </c>
      <c r="K55" s="20">
        <v>1.5300000000000001E-4</v>
      </c>
      <c r="L55" s="20">
        <v>0</v>
      </c>
      <c r="M55" s="27">
        <f>[1]Rekapitulace!$G$4*G55*H55</f>
        <v>168</v>
      </c>
      <c r="N55" s="27">
        <f>[1]Rekapitulace!$H$4*G55*I55</f>
        <v>0</v>
      </c>
      <c r="O55" s="28" t="s">
        <v>7</v>
      </c>
      <c r="Q55" s="32">
        <f t="shared" si="2"/>
        <v>1400</v>
      </c>
      <c r="R55">
        <v>0</v>
      </c>
    </row>
    <row r="56" spans="1:18" ht="28.8" x14ac:dyDescent="0.3">
      <c r="A56" s="21" t="s">
        <v>27</v>
      </c>
      <c r="B56" s="21" t="s">
        <v>32</v>
      </c>
      <c r="C56" s="21" t="s">
        <v>39</v>
      </c>
      <c r="D56" s="22" t="s">
        <v>127</v>
      </c>
      <c r="E56" s="23" t="s">
        <v>128</v>
      </c>
      <c r="F56" s="22" t="s">
        <v>42</v>
      </c>
      <c r="G56" s="24">
        <v>240</v>
      </c>
      <c r="H56" s="25">
        <v>20</v>
      </c>
      <c r="I56" s="25"/>
      <c r="J56" s="26">
        <f t="shared" si="0"/>
        <v>4800</v>
      </c>
      <c r="K56" s="20">
        <v>0</v>
      </c>
      <c r="L56" s="20">
        <v>0</v>
      </c>
      <c r="M56" s="27">
        <f>[1]Rekapitulace!$G$4*G56*H56</f>
        <v>576</v>
      </c>
      <c r="N56" s="27">
        <f>[1]Rekapitulace!$H$4*G56*I56</f>
        <v>0</v>
      </c>
      <c r="O56" s="28" t="s">
        <v>7</v>
      </c>
      <c r="Q56" s="32">
        <f t="shared" si="2"/>
        <v>4800</v>
      </c>
      <c r="R56">
        <v>0</v>
      </c>
    </row>
    <row r="57" spans="1:18" x14ac:dyDescent="0.3">
      <c r="A57" s="21" t="s">
        <v>32</v>
      </c>
      <c r="B57" s="21" t="s">
        <v>32</v>
      </c>
      <c r="C57" s="21" t="s">
        <v>33</v>
      </c>
      <c r="D57" s="22" t="s">
        <v>129</v>
      </c>
      <c r="E57" s="23" t="s">
        <v>130</v>
      </c>
      <c r="F57" s="22" t="s">
        <v>42</v>
      </c>
      <c r="G57" s="24">
        <v>240</v>
      </c>
      <c r="H57" s="25">
        <v>26</v>
      </c>
      <c r="I57" s="25"/>
      <c r="J57" s="26">
        <f t="shared" si="0"/>
        <v>6240</v>
      </c>
      <c r="K57" s="20">
        <v>2.0699999999999999E-4</v>
      </c>
      <c r="L57" s="20">
        <v>0</v>
      </c>
      <c r="M57" s="27">
        <f>[1]Rekapitulace!$G$4*G57*H57</f>
        <v>748.8</v>
      </c>
      <c r="N57" s="27">
        <f>[1]Rekapitulace!$H$4*G57*I57</f>
        <v>0</v>
      </c>
      <c r="O57" s="28" t="s">
        <v>7</v>
      </c>
      <c r="Q57" s="32">
        <f t="shared" si="2"/>
        <v>6240</v>
      </c>
      <c r="R57">
        <v>0</v>
      </c>
    </row>
    <row r="58" spans="1:18" ht="28.8" x14ac:dyDescent="0.3">
      <c r="A58" s="21" t="s">
        <v>27</v>
      </c>
      <c r="B58" s="21" t="s">
        <v>32</v>
      </c>
      <c r="C58" s="21" t="s">
        <v>39</v>
      </c>
      <c r="D58" s="22" t="s">
        <v>131</v>
      </c>
      <c r="E58" s="23" t="s">
        <v>132</v>
      </c>
      <c r="F58" s="22" t="s">
        <v>42</v>
      </c>
      <c r="G58" s="24">
        <v>60</v>
      </c>
      <c r="H58" s="25">
        <v>20</v>
      </c>
      <c r="I58" s="25"/>
      <c r="J58" s="26">
        <f t="shared" si="0"/>
        <v>1200</v>
      </c>
      <c r="K58" s="20">
        <v>0</v>
      </c>
      <c r="L58" s="20">
        <v>0</v>
      </c>
      <c r="M58" s="27">
        <f>[1]Rekapitulace!$G$4*G58*H58</f>
        <v>144</v>
      </c>
      <c r="N58" s="27">
        <f>[1]Rekapitulace!$H$4*G58*I58</f>
        <v>0</v>
      </c>
      <c r="O58" s="28" t="s">
        <v>7</v>
      </c>
      <c r="Q58" s="32">
        <f t="shared" si="2"/>
        <v>1200</v>
      </c>
      <c r="R58">
        <v>0</v>
      </c>
    </row>
    <row r="59" spans="1:18" x14ac:dyDescent="0.3">
      <c r="A59" s="21" t="s">
        <v>32</v>
      </c>
      <c r="B59" s="21" t="s">
        <v>32</v>
      </c>
      <c r="C59" s="21" t="s">
        <v>33</v>
      </c>
      <c r="D59" s="22" t="s">
        <v>133</v>
      </c>
      <c r="E59" s="23" t="s">
        <v>134</v>
      </c>
      <c r="F59" s="22" t="s">
        <v>42</v>
      </c>
      <c r="G59" s="24">
        <v>60</v>
      </c>
      <c r="H59" s="25">
        <v>38</v>
      </c>
      <c r="I59" s="25"/>
      <c r="J59" s="26">
        <f t="shared" si="0"/>
        <v>2280</v>
      </c>
      <c r="K59" s="20">
        <v>3.0200000000000002E-4</v>
      </c>
      <c r="L59" s="20">
        <v>0</v>
      </c>
      <c r="M59" s="27">
        <f>[1]Rekapitulace!$G$4*G59*H59</f>
        <v>273.59999999999997</v>
      </c>
      <c r="N59" s="27">
        <f>[1]Rekapitulace!$H$4*G59*I59</f>
        <v>0</v>
      </c>
      <c r="O59" s="28" t="s">
        <v>7</v>
      </c>
      <c r="Q59" s="32">
        <f t="shared" si="2"/>
        <v>2280</v>
      </c>
      <c r="R59">
        <v>0</v>
      </c>
    </row>
    <row r="60" spans="1:18" ht="28.8" x14ac:dyDescent="0.3">
      <c r="A60" s="21" t="s">
        <v>27</v>
      </c>
      <c r="B60" s="21" t="s">
        <v>32</v>
      </c>
      <c r="C60" s="21" t="s">
        <v>39</v>
      </c>
      <c r="D60" s="22" t="s">
        <v>135</v>
      </c>
      <c r="E60" s="23" t="s">
        <v>136</v>
      </c>
      <c r="F60" s="22" t="s">
        <v>42</v>
      </c>
      <c r="G60" s="24">
        <v>1500</v>
      </c>
      <c r="H60" s="25">
        <v>20</v>
      </c>
      <c r="I60" s="25"/>
      <c r="J60" s="26">
        <f t="shared" si="0"/>
        <v>30000</v>
      </c>
      <c r="K60" s="20">
        <v>0</v>
      </c>
      <c r="L60" s="20">
        <v>0</v>
      </c>
      <c r="M60" s="27">
        <f>[1]Rekapitulace!$G$4*G60*H60</f>
        <v>3600</v>
      </c>
      <c r="N60" s="27">
        <f>[1]Rekapitulace!$H$4*G60*I60</f>
        <v>0</v>
      </c>
      <c r="O60" s="28" t="s">
        <v>7</v>
      </c>
      <c r="Q60" s="32">
        <f t="shared" si="2"/>
        <v>30000</v>
      </c>
      <c r="R60">
        <v>0</v>
      </c>
    </row>
    <row r="61" spans="1:18" x14ac:dyDescent="0.3">
      <c r="A61" s="21" t="s">
        <v>32</v>
      </c>
      <c r="B61" s="21" t="s">
        <v>32</v>
      </c>
      <c r="C61" s="21" t="s">
        <v>33</v>
      </c>
      <c r="D61" s="22" t="s">
        <v>137</v>
      </c>
      <c r="E61" s="23" t="s">
        <v>138</v>
      </c>
      <c r="F61" s="22" t="s">
        <v>42</v>
      </c>
      <c r="G61" s="24">
        <v>1500</v>
      </c>
      <c r="H61" s="25">
        <v>56</v>
      </c>
      <c r="I61" s="25"/>
      <c r="J61" s="26">
        <f t="shared" si="0"/>
        <v>84000</v>
      </c>
      <c r="K61" s="20">
        <v>4.1800000000000002E-4</v>
      </c>
      <c r="L61" s="20">
        <v>0</v>
      </c>
      <c r="M61" s="27">
        <f>[1]Rekapitulace!$G$4*G61*H61</f>
        <v>10080</v>
      </c>
      <c r="N61" s="27">
        <f>[1]Rekapitulace!$H$4*G61*I61</f>
        <v>0</v>
      </c>
      <c r="O61" s="28" t="s">
        <v>7</v>
      </c>
      <c r="Q61" s="32">
        <f t="shared" si="2"/>
        <v>84000</v>
      </c>
      <c r="R61">
        <v>0</v>
      </c>
    </row>
    <row r="62" spans="1:18" ht="28.8" x14ac:dyDescent="0.3">
      <c r="A62" s="21" t="s">
        <v>27</v>
      </c>
      <c r="B62" s="21" t="s">
        <v>32</v>
      </c>
      <c r="C62" s="21" t="s">
        <v>39</v>
      </c>
      <c r="D62" s="22" t="s">
        <v>139</v>
      </c>
      <c r="E62" s="23" t="s">
        <v>140</v>
      </c>
      <c r="F62" s="22" t="s">
        <v>42</v>
      </c>
      <c r="G62" s="24">
        <v>155</v>
      </c>
      <c r="H62" s="25">
        <v>40</v>
      </c>
      <c r="I62" s="25"/>
      <c r="J62" s="26">
        <f t="shared" si="0"/>
        <v>6200</v>
      </c>
      <c r="K62" s="20">
        <v>0</v>
      </c>
      <c r="L62" s="20">
        <v>0</v>
      </c>
      <c r="M62" s="27">
        <f>[1]Rekapitulace!$G$4*G62*H62</f>
        <v>743.99999999999989</v>
      </c>
      <c r="N62" s="27">
        <f>[1]Rekapitulace!$H$4*G62*I62</f>
        <v>0</v>
      </c>
      <c r="O62" s="28" t="s">
        <v>7</v>
      </c>
      <c r="Q62" s="32">
        <f t="shared" si="2"/>
        <v>6200</v>
      </c>
      <c r="R62">
        <v>0</v>
      </c>
    </row>
    <row r="63" spans="1:18" x14ac:dyDescent="0.3">
      <c r="A63" s="21" t="s">
        <v>32</v>
      </c>
      <c r="B63" s="21" t="s">
        <v>32</v>
      </c>
      <c r="C63" s="21" t="s">
        <v>33</v>
      </c>
      <c r="D63" s="22" t="s">
        <v>141</v>
      </c>
      <c r="E63" s="23" t="s">
        <v>142</v>
      </c>
      <c r="F63" s="22" t="s">
        <v>42</v>
      </c>
      <c r="G63" s="24">
        <v>155</v>
      </c>
      <c r="H63" s="25">
        <v>67</v>
      </c>
      <c r="I63" s="25"/>
      <c r="J63" s="26">
        <f t="shared" si="0"/>
        <v>10385</v>
      </c>
      <c r="K63" s="20">
        <v>5.3300000000000005E-4</v>
      </c>
      <c r="L63" s="20">
        <v>0</v>
      </c>
      <c r="M63" s="27">
        <f>[1]Rekapitulace!$G$4*G63*H63</f>
        <v>1246.1999999999998</v>
      </c>
      <c r="N63" s="27">
        <f>[1]Rekapitulace!$H$4*G63*I63</f>
        <v>0</v>
      </c>
      <c r="O63" s="28" t="s">
        <v>7</v>
      </c>
      <c r="Q63" s="32">
        <f t="shared" si="2"/>
        <v>10385</v>
      </c>
      <c r="R63">
        <v>0</v>
      </c>
    </row>
    <row r="64" spans="1:18" x14ac:dyDescent="0.3">
      <c r="A64" s="21" t="s">
        <v>27</v>
      </c>
      <c r="B64" s="21" t="s">
        <v>32</v>
      </c>
      <c r="C64" s="21" t="s">
        <v>39</v>
      </c>
      <c r="D64" s="22" t="s">
        <v>143</v>
      </c>
      <c r="E64" s="23" t="s">
        <v>144</v>
      </c>
      <c r="F64" s="22" t="s">
        <v>42</v>
      </c>
      <c r="G64" s="24">
        <v>45</v>
      </c>
      <c r="H64" s="25">
        <v>40</v>
      </c>
      <c r="I64" s="25"/>
      <c r="J64" s="26">
        <f t="shared" si="0"/>
        <v>1800</v>
      </c>
      <c r="K64" s="20">
        <v>0</v>
      </c>
      <c r="L64" s="20">
        <v>0</v>
      </c>
      <c r="M64" s="27">
        <f>[1]Rekapitulace!$G$4*G64*H64</f>
        <v>215.99999999999997</v>
      </c>
      <c r="N64" s="27">
        <f>[1]Rekapitulace!$H$4*G64*I64</f>
        <v>0</v>
      </c>
      <c r="O64" s="28" t="s">
        <v>7</v>
      </c>
      <c r="Q64" s="32">
        <f t="shared" si="2"/>
        <v>1800</v>
      </c>
      <c r="R64">
        <v>0</v>
      </c>
    </row>
    <row r="65" spans="1:18" x14ac:dyDescent="0.3">
      <c r="A65" s="21" t="s">
        <v>32</v>
      </c>
      <c r="B65" s="21" t="s">
        <v>32</v>
      </c>
      <c r="C65" s="21" t="s">
        <v>33</v>
      </c>
      <c r="D65" s="22" t="s">
        <v>145</v>
      </c>
      <c r="E65" s="23" t="s">
        <v>146</v>
      </c>
      <c r="F65" s="22" t="s">
        <v>42</v>
      </c>
      <c r="G65" s="24">
        <v>45</v>
      </c>
      <c r="H65" s="25">
        <v>330</v>
      </c>
      <c r="I65" s="25"/>
      <c r="J65" s="26">
        <f t="shared" si="0"/>
        <v>14850</v>
      </c>
      <c r="K65" s="20">
        <v>1.5169999999999999E-3</v>
      </c>
      <c r="L65" s="20">
        <v>0</v>
      </c>
      <c r="M65" s="27">
        <f>[1]Rekapitulace!$G$4*G65*H65</f>
        <v>1781.9999999999998</v>
      </c>
      <c r="N65" s="27">
        <f>[1]Rekapitulace!$H$4*G65*I65</f>
        <v>0</v>
      </c>
      <c r="O65" s="28" t="s">
        <v>7</v>
      </c>
      <c r="Q65" s="32">
        <f t="shared" si="2"/>
        <v>14850</v>
      </c>
      <c r="R65">
        <v>0</v>
      </c>
    </row>
    <row r="66" spans="1:18" x14ac:dyDescent="0.3">
      <c r="A66" s="21" t="s">
        <v>27</v>
      </c>
      <c r="B66" s="21" t="s">
        <v>32</v>
      </c>
      <c r="C66" s="21" t="s">
        <v>39</v>
      </c>
      <c r="D66" s="22" t="s">
        <v>147</v>
      </c>
      <c r="E66" s="23" t="s">
        <v>148</v>
      </c>
      <c r="F66" s="22" t="s">
        <v>42</v>
      </c>
      <c r="G66" s="24">
        <v>160</v>
      </c>
      <c r="H66" s="25">
        <v>40</v>
      </c>
      <c r="I66" s="25"/>
      <c r="J66" s="26">
        <f t="shared" si="0"/>
        <v>6400</v>
      </c>
      <c r="K66" s="20">
        <v>0</v>
      </c>
      <c r="L66" s="20">
        <v>0</v>
      </c>
      <c r="M66" s="27">
        <f>[1]Rekapitulace!$G$4*G66*H66</f>
        <v>768</v>
      </c>
      <c r="N66" s="27">
        <f>[1]Rekapitulace!$H$4*G66*I66</f>
        <v>0</v>
      </c>
      <c r="O66" s="28" t="s">
        <v>7</v>
      </c>
      <c r="Q66" s="32">
        <f t="shared" si="2"/>
        <v>6400</v>
      </c>
      <c r="R66">
        <v>0</v>
      </c>
    </row>
    <row r="67" spans="1:18" x14ac:dyDescent="0.3">
      <c r="A67" s="21" t="s">
        <v>32</v>
      </c>
      <c r="B67" s="21" t="s">
        <v>32</v>
      </c>
      <c r="C67" s="21" t="s">
        <v>33</v>
      </c>
      <c r="D67" s="22" t="s">
        <v>149</v>
      </c>
      <c r="E67" s="23" t="s">
        <v>150</v>
      </c>
      <c r="F67" s="22" t="s">
        <v>42</v>
      </c>
      <c r="G67" s="24">
        <v>160</v>
      </c>
      <c r="H67" s="25">
        <v>740</v>
      </c>
      <c r="I67" s="25"/>
      <c r="J67" s="26">
        <f t="shared" si="0"/>
        <v>118400</v>
      </c>
      <c r="K67" s="20">
        <v>3.2399999999999998E-3</v>
      </c>
      <c r="L67" s="20">
        <v>0</v>
      </c>
      <c r="M67" s="27">
        <f>[1]Rekapitulace!$G$4*G67*H67</f>
        <v>14208</v>
      </c>
      <c r="N67" s="27">
        <f>[1]Rekapitulace!$H$4*G67*I67</f>
        <v>0</v>
      </c>
      <c r="O67" s="28" t="s">
        <v>7</v>
      </c>
      <c r="Q67" s="32">
        <f t="shared" si="2"/>
        <v>118400</v>
      </c>
      <c r="R67">
        <v>0</v>
      </c>
    </row>
    <row r="68" spans="1:18" x14ac:dyDescent="0.3">
      <c r="A68" s="21" t="s">
        <v>27</v>
      </c>
      <c r="B68" s="21" t="s">
        <v>32</v>
      </c>
      <c r="C68" s="21" t="s">
        <v>39</v>
      </c>
      <c r="D68" s="22" t="s">
        <v>151</v>
      </c>
      <c r="E68" s="23" t="s">
        <v>152</v>
      </c>
      <c r="F68" s="22" t="s">
        <v>42</v>
      </c>
      <c r="G68" s="24">
        <v>12</v>
      </c>
      <c r="H68" s="25">
        <v>80</v>
      </c>
      <c r="I68" s="25"/>
      <c r="J68" s="26">
        <f t="shared" si="0"/>
        <v>960</v>
      </c>
      <c r="K68" s="20">
        <v>0</v>
      </c>
      <c r="L68" s="20">
        <v>0</v>
      </c>
      <c r="M68" s="27">
        <f>[1]Rekapitulace!$G$4*G68*H68</f>
        <v>115.19999999999999</v>
      </c>
      <c r="N68" s="27">
        <f>[1]Rekapitulace!$H$4*G68*I68</f>
        <v>0</v>
      </c>
      <c r="O68" s="28" t="s">
        <v>7</v>
      </c>
      <c r="Q68" s="32"/>
      <c r="R68" s="32">
        <f>J68</f>
        <v>960</v>
      </c>
    </row>
    <row r="69" spans="1:18" x14ac:dyDescent="0.3">
      <c r="A69" s="21" t="s">
        <v>32</v>
      </c>
      <c r="B69" s="21" t="s">
        <v>32</v>
      </c>
      <c r="C69" s="21" t="s">
        <v>33</v>
      </c>
      <c r="D69" s="22" t="s">
        <v>153</v>
      </c>
      <c r="E69" s="23" t="s">
        <v>154</v>
      </c>
      <c r="F69" s="22" t="s">
        <v>42</v>
      </c>
      <c r="G69" s="24">
        <v>12</v>
      </c>
      <c r="H69" s="25">
        <v>2320</v>
      </c>
      <c r="I69" s="25"/>
      <c r="J69" s="26">
        <f t="shared" si="0"/>
        <v>27840</v>
      </c>
      <c r="K69" s="20">
        <v>9.6699999999999998E-3</v>
      </c>
      <c r="L69" s="20">
        <v>0</v>
      </c>
      <c r="M69" s="27">
        <f>[1]Rekapitulace!$G$4*G69*H69</f>
        <v>3340.7999999999997</v>
      </c>
      <c r="N69" s="27">
        <f>[1]Rekapitulace!$H$4*G69*I69</f>
        <v>0</v>
      </c>
      <c r="O69" s="28" t="s">
        <v>7</v>
      </c>
      <c r="Q69" s="32"/>
      <c r="R69" s="32">
        <f>J69</f>
        <v>27840</v>
      </c>
    </row>
    <row r="70" spans="1:18" x14ac:dyDescent="0.3">
      <c r="A70" s="21" t="s">
        <v>27</v>
      </c>
      <c r="B70" s="21" t="s">
        <v>32</v>
      </c>
      <c r="C70" s="21" t="s">
        <v>155</v>
      </c>
      <c r="D70" s="22" t="s">
        <v>156</v>
      </c>
      <c r="E70" s="23" t="s">
        <v>157</v>
      </c>
      <c r="F70" s="22" t="s">
        <v>158</v>
      </c>
      <c r="G70" s="29">
        <v>1</v>
      </c>
      <c r="H70" s="25">
        <v>5000</v>
      </c>
      <c r="I70" s="25"/>
      <c r="J70" s="26">
        <f t="shared" si="0"/>
        <v>5000</v>
      </c>
      <c r="K70" s="20">
        <v>0</v>
      </c>
      <c r="L70" s="20">
        <v>0</v>
      </c>
      <c r="M70" s="27">
        <f>[1]Rekapitulace!$G$4*G70*H70</f>
        <v>600</v>
      </c>
      <c r="N70" s="27">
        <f>[1]Rekapitulace!$H$4*G70*I70</f>
        <v>0</v>
      </c>
      <c r="O70" s="28" t="s">
        <v>7</v>
      </c>
      <c r="Q70" s="32">
        <f>J70</f>
        <v>5000</v>
      </c>
      <c r="R70">
        <v>0</v>
      </c>
    </row>
    <row r="71" spans="1:18" x14ac:dyDescent="0.3">
      <c r="A71" s="21" t="s">
        <v>27</v>
      </c>
      <c r="B71" s="21" t="s">
        <v>32</v>
      </c>
      <c r="C71" s="21" t="s">
        <v>155</v>
      </c>
      <c r="D71" s="22" t="s">
        <v>159</v>
      </c>
      <c r="E71" s="23" t="s">
        <v>160</v>
      </c>
      <c r="F71" s="22" t="s">
        <v>158</v>
      </c>
      <c r="G71" s="29">
        <v>1</v>
      </c>
      <c r="H71" s="25">
        <v>5000</v>
      </c>
      <c r="I71" s="25"/>
      <c r="J71" s="26">
        <f t="shared" ref="J71:J85" si="3">ROUND(G71*(H71+I71),2)</f>
        <v>5000</v>
      </c>
      <c r="K71" s="20">
        <v>0</v>
      </c>
      <c r="L71" s="20">
        <v>0</v>
      </c>
      <c r="M71" s="27">
        <f>[1]Rekapitulace!$G$4*G71*H71</f>
        <v>600</v>
      </c>
      <c r="N71" s="27">
        <f>[1]Rekapitulace!$H$4*G71*I71</f>
        <v>0</v>
      </c>
      <c r="O71" s="28" t="s">
        <v>7</v>
      </c>
      <c r="Q71" s="32">
        <f>J71</f>
        <v>5000</v>
      </c>
      <c r="R71">
        <v>0</v>
      </c>
    </row>
    <row r="72" spans="1:18" x14ac:dyDescent="0.3">
      <c r="A72" s="21" t="s">
        <v>27</v>
      </c>
      <c r="B72" s="21" t="s">
        <v>32</v>
      </c>
      <c r="C72" s="21" t="s">
        <v>155</v>
      </c>
      <c r="D72" s="22" t="s">
        <v>161</v>
      </c>
      <c r="E72" s="23" t="s">
        <v>162</v>
      </c>
      <c r="F72" s="22" t="s">
        <v>158</v>
      </c>
      <c r="G72" s="29">
        <v>1</v>
      </c>
      <c r="H72" s="25">
        <v>5000</v>
      </c>
      <c r="I72" s="25"/>
      <c r="J72" s="26">
        <f t="shared" si="3"/>
        <v>5000</v>
      </c>
      <c r="K72" s="20">
        <v>0</v>
      </c>
      <c r="L72" s="20">
        <v>0</v>
      </c>
      <c r="M72" s="27">
        <f>[1]Rekapitulace!$G$4*G72*H72</f>
        <v>600</v>
      </c>
      <c r="N72" s="27">
        <f>[1]Rekapitulace!$H$4*G72*I72</f>
        <v>0</v>
      </c>
      <c r="O72" s="28" t="s">
        <v>7</v>
      </c>
      <c r="R72" s="32">
        <f>J72</f>
        <v>5000</v>
      </c>
    </row>
    <row r="73" spans="1:18" x14ac:dyDescent="0.3">
      <c r="A73" s="14" t="s">
        <v>23</v>
      </c>
      <c r="B73" s="14" t="s">
        <v>32</v>
      </c>
      <c r="C73" s="14"/>
      <c r="D73" s="15" t="s">
        <v>163</v>
      </c>
      <c r="E73" s="16" t="s">
        <v>164</v>
      </c>
      <c r="F73" s="15"/>
      <c r="G73" s="17"/>
      <c r="H73" s="18"/>
      <c r="I73" s="18"/>
      <c r="J73" s="19">
        <f t="shared" si="3"/>
        <v>0</v>
      </c>
      <c r="K73" s="20"/>
      <c r="L73" s="20"/>
      <c r="M73" s="18">
        <f>[1]Rekapitulace!$G$4*G73*H73</f>
        <v>0</v>
      </c>
      <c r="N73" s="18">
        <f>[1]Rekapitulace!$H$4*G73*I73</f>
        <v>0</v>
      </c>
      <c r="O73" s="15" t="s">
        <v>7</v>
      </c>
      <c r="R73" s="32">
        <f>J73</f>
        <v>0</v>
      </c>
    </row>
    <row r="74" spans="1:18" ht="28.8" x14ac:dyDescent="0.3">
      <c r="A74" s="21" t="s">
        <v>27</v>
      </c>
      <c r="B74" s="21" t="s">
        <v>32</v>
      </c>
      <c r="C74" s="21" t="s">
        <v>165</v>
      </c>
      <c r="D74" s="22" t="s">
        <v>166</v>
      </c>
      <c r="E74" s="23" t="s">
        <v>167</v>
      </c>
      <c r="F74" s="22" t="s">
        <v>42</v>
      </c>
      <c r="G74" s="24">
        <v>10</v>
      </c>
      <c r="H74" s="25">
        <v>40</v>
      </c>
      <c r="I74" s="25"/>
      <c r="J74" s="26">
        <f t="shared" si="3"/>
        <v>400</v>
      </c>
      <c r="K74" s="20">
        <v>5.0000000000000001E-4</v>
      </c>
      <c r="L74" s="20">
        <v>0</v>
      </c>
      <c r="M74" s="27">
        <f>[1]Rekapitulace!$G$4*G74*H74</f>
        <v>48</v>
      </c>
      <c r="N74" s="27">
        <f>[1]Rekapitulace!$H$4*G74*I74</f>
        <v>0</v>
      </c>
      <c r="O74" s="28" t="s">
        <v>7</v>
      </c>
      <c r="Q74" s="32">
        <f t="shared" ref="Q74:Q79" si="4">J74</f>
        <v>400</v>
      </c>
      <c r="R74">
        <v>0</v>
      </c>
    </row>
    <row r="75" spans="1:18" ht="28.8" x14ac:dyDescent="0.3">
      <c r="A75" s="21" t="s">
        <v>27</v>
      </c>
      <c r="B75" s="21" t="s">
        <v>32</v>
      </c>
      <c r="C75" s="21" t="s">
        <v>165</v>
      </c>
      <c r="D75" s="22" t="s">
        <v>168</v>
      </c>
      <c r="E75" s="23" t="s">
        <v>169</v>
      </c>
      <c r="F75" s="22" t="s">
        <v>42</v>
      </c>
      <c r="G75" s="24">
        <v>250</v>
      </c>
      <c r="H75" s="25">
        <v>40</v>
      </c>
      <c r="I75" s="25"/>
      <c r="J75" s="26">
        <f t="shared" si="3"/>
        <v>10000</v>
      </c>
      <c r="K75" s="20">
        <v>5.0000000000000001E-4</v>
      </c>
      <c r="L75" s="20">
        <v>0</v>
      </c>
      <c r="M75" s="27">
        <f>[1]Rekapitulace!$G$4*G75*H75</f>
        <v>1200</v>
      </c>
      <c r="N75" s="27">
        <f>[1]Rekapitulace!$H$4*G75*I75</f>
        <v>0</v>
      </c>
      <c r="O75" s="28" t="s">
        <v>7</v>
      </c>
      <c r="Q75" s="32">
        <f t="shared" si="4"/>
        <v>10000</v>
      </c>
      <c r="R75">
        <v>0</v>
      </c>
    </row>
    <row r="76" spans="1:18" x14ac:dyDescent="0.3">
      <c r="A76" s="21" t="s">
        <v>27</v>
      </c>
      <c r="B76" s="21" t="s">
        <v>32</v>
      </c>
      <c r="C76" s="21" t="s">
        <v>165</v>
      </c>
      <c r="D76" s="22" t="s">
        <v>170</v>
      </c>
      <c r="E76" s="23" t="s">
        <v>171</v>
      </c>
      <c r="F76" s="22" t="s">
        <v>42</v>
      </c>
      <c r="G76" s="24">
        <v>250</v>
      </c>
      <c r="H76" s="25">
        <v>38</v>
      </c>
      <c r="I76" s="25"/>
      <c r="J76" s="26">
        <f t="shared" si="3"/>
        <v>9500</v>
      </c>
      <c r="K76" s="20">
        <v>2.9099999999999998E-3</v>
      </c>
      <c r="L76" s="20">
        <v>0</v>
      </c>
      <c r="M76" s="27">
        <f>[1]Rekapitulace!$G$4*G76*H76</f>
        <v>1140</v>
      </c>
      <c r="N76" s="27">
        <f>[1]Rekapitulace!$H$4*G76*I76</f>
        <v>0</v>
      </c>
      <c r="O76" s="28" t="s">
        <v>7</v>
      </c>
      <c r="Q76" s="32">
        <f t="shared" si="4"/>
        <v>9500</v>
      </c>
      <c r="R76">
        <v>0</v>
      </c>
    </row>
    <row r="77" spans="1:18" x14ac:dyDescent="0.3">
      <c r="A77" s="21" t="s">
        <v>27</v>
      </c>
      <c r="B77" s="21" t="s">
        <v>32</v>
      </c>
      <c r="C77" s="21" t="s">
        <v>165</v>
      </c>
      <c r="D77" s="22" t="s">
        <v>172</v>
      </c>
      <c r="E77" s="23" t="s">
        <v>173</v>
      </c>
      <c r="F77" s="22" t="s">
        <v>42</v>
      </c>
      <c r="G77" s="24">
        <v>10</v>
      </c>
      <c r="H77" s="25">
        <v>55</v>
      </c>
      <c r="I77" s="25"/>
      <c r="J77" s="26">
        <f t="shared" si="3"/>
        <v>550</v>
      </c>
      <c r="K77" s="20">
        <v>7.1999999999999998E-3</v>
      </c>
      <c r="L77" s="20">
        <v>0</v>
      </c>
      <c r="M77" s="27">
        <f>[1]Rekapitulace!$G$4*G77*H77</f>
        <v>66</v>
      </c>
      <c r="N77" s="27">
        <f>[1]Rekapitulace!$H$4*G77*I77</f>
        <v>0</v>
      </c>
      <c r="O77" s="28" t="s">
        <v>7</v>
      </c>
      <c r="Q77" s="32">
        <f t="shared" si="4"/>
        <v>550</v>
      </c>
      <c r="R77">
        <v>0</v>
      </c>
    </row>
    <row r="78" spans="1:18" x14ac:dyDescent="0.3">
      <c r="A78" s="21" t="s">
        <v>27</v>
      </c>
      <c r="B78" s="21" t="s">
        <v>32</v>
      </c>
      <c r="C78" s="21" t="s">
        <v>155</v>
      </c>
      <c r="D78" s="22" t="s">
        <v>159</v>
      </c>
      <c r="E78" s="23" t="s">
        <v>160</v>
      </c>
      <c r="F78" s="22" t="s">
        <v>158</v>
      </c>
      <c r="G78" s="29">
        <v>1</v>
      </c>
      <c r="H78" s="25">
        <v>3000</v>
      </c>
      <c r="I78" s="25"/>
      <c r="J78" s="26">
        <f t="shared" si="3"/>
        <v>3000</v>
      </c>
      <c r="K78" s="20">
        <v>0</v>
      </c>
      <c r="L78" s="20">
        <v>0</v>
      </c>
      <c r="M78" s="27">
        <f>[1]Rekapitulace!$G$4*G78*H78</f>
        <v>360</v>
      </c>
      <c r="N78" s="27">
        <f>[1]Rekapitulace!$H$4*G78*I78</f>
        <v>0</v>
      </c>
      <c r="O78" s="28" t="s">
        <v>7</v>
      </c>
      <c r="Q78" s="32">
        <f t="shared" si="4"/>
        <v>3000</v>
      </c>
      <c r="R78">
        <v>0</v>
      </c>
    </row>
    <row r="79" spans="1:18" x14ac:dyDescent="0.3">
      <c r="A79" s="21" t="s">
        <v>27</v>
      </c>
      <c r="B79" s="21" t="s">
        <v>32</v>
      </c>
      <c r="C79" s="21" t="s">
        <v>155</v>
      </c>
      <c r="D79" s="22" t="s">
        <v>161</v>
      </c>
      <c r="E79" s="23" t="s">
        <v>162</v>
      </c>
      <c r="F79" s="22" t="s">
        <v>158</v>
      </c>
      <c r="G79" s="29">
        <v>1</v>
      </c>
      <c r="H79" s="25">
        <v>5000</v>
      </c>
      <c r="I79" s="25"/>
      <c r="J79" s="26">
        <f t="shared" si="3"/>
        <v>5000</v>
      </c>
      <c r="K79" s="20">
        <v>0</v>
      </c>
      <c r="L79" s="20">
        <v>0</v>
      </c>
      <c r="M79" s="27">
        <f>[1]Rekapitulace!$G$4*G79*H79</f>
        <v>600</v>
      </c>
      <c r="N79" s="27">
        <f>[1]Rekapitulace!$H$4*G79*I79</f>
        <v>0</v>
      </c>
      <c r="O79" s="28" t="s">
        <v>7</v>
      </c>
      <c r="Q79" s="32">
        <f t="shared" si="4"/>
        <v>5000</v>
      </c>
      <c r="R79">
        <v>0</v>
      </c>
    </row>
    <row r="80" spans="1:18" x14ac:dyDescent="0.3">
      <c r="A80" s="14" t="s">
        <v>23</v>
      </c>
      <c r="B80" s="14" t="s">
        <v>174</v>
      </c>
      <c r="C80" s="14"/>
      <c r="D80" s="15" t="s">
        <v>175</v>
      </c>
      <c r="E80" s="16" t="s">
        <v>176</v>
      </c>
      <c r="F80" s="15"/>
      <c r="G80" s="17"/>
      <c r="H80" s="18"/>
      <c r="I80" s="18"/>
      <c r="J80" s="19">
        <f t="shared" si="3"/>
        <v>0</v>
      </c>
      <c r="K80" s="20"/>
      <c r="L80" s="20"/>
      <c r="M80" s="18">
        <f>[1]Rekapitulace!$G$4*G80*H80</f>
        <v>0</v>
      </c>
      <c r="N80" s="18">
        <f>[1]Rekapitulace!$H$4*G80*I80</f>
        <v>0</v>
      </c>
      <c r="O80" s="15" t="s">
        <v>7</v>
      </c>
      <c r="Q80" s="32"/>
      <c r="R80" s="32">
        <f>J80</f>
        <v>0</v>
      </c>
    </row>
    <row r="81" spans="1:18" ht="28.8" x14ac:dyDescent="0.3">
      <c r="A81" s="21" t="s">
        <v>27</v>
      </c>
      <c r="B81" s="21" t="s">
        <v>177</v>
      </c>
      <c r="C81" s="21" t="s">
        <v>177</v>
      </c>
      <c r="D81" s="22" t="s">
        <v>178</v>
      </c>
      <c r="E81" s="23" t="s">
        <v>179</v>
      </c>
      <c r="F81" s="22" t="s">
        <v>180</v>
      </c>
      <c r="G81" s="24">
        <v>160</v>
      </c>
      <c r="H81" s="25">
        <v>400</v>
      </c>
      <c r="I81" s="25"/>
      <c r="J81" s="26">
        <f t="shared" si="3"/>
        <v>64000</v>
      </c>
      <c r="K81" s="20">
        <v>0</v>
      </c>
      <c r="L81" s="20">
        <v>0</v>
      </c>
      <c r="M81" s="27">
        <f>[1]Rekapitulace!$G$4*G81*H81</f>
        <v>7680</v>
      </c>
      <c r="N81" s="27">
        <f>[1]Rekapitulace!$H$4*G81*I81</f>
        <v>0</v>
      </c>
      <c r="O81" s="28" t="s">
        <v>7</v>
      </c>
      <c r="Q81" s="32">
        <f>J81</f>
        <v>64000</v>
      </c>
      <c r="R81">
        <v>0</v>
      </c>
    </row>
    <row r="82" spans="1:18" ht="28.8" x14ac:dyDescent="0.3">
      <c r="A82" s="21" t="s">
        <v>27</v>
      </c>
      <c r="B82" s="21" t="s">
        <v>177</v>
      </c>
      <c r="C82" s="21" t="s">
        <v>177</v>
      </c>
      <c r="D82" s="22" t="s">
        <v>181</v>
      </c>
      <c r="E82" s="23" t="s">
        <v>182</v>
      </c>
      <c r="F82" s="22" t="s">
        <v>180</v>
      </c>
      <c r="G82" s="24">
        <v>260</v>
      </c>
      <c r="H82" s="25">
        <v>400</v>
      </c>
      <c r="I82" s="25"/>
      <c r="J82" s="26">
        <f t="shared" si="3"/>
        <v>104000</v>
      </c>
      <c r="K82" s="20">
        <v>0</v>
      </c>
      <c r="L82" s="20">
        <v>0</v>
      </c>
      <c r="M82" s="27">
        <f>[1]Rekapitulace!$G$4*G82*H82</f>
        <v>12480</v>
      </c>
      <c r="N82" s="27">
        <f>[1]Rekapitulace!$H$4*G82*I82</f>
        <v>0</v>
      </c>
      <c r="O82" s="28" t="s">
        <v>7</v>
      </c>
      <c r="R82" s="32">
        <f>J82</f>
        <v>104000</v>
      </c>
    </row>
    <row r="83" spans="1:18" x14ac:dyDescent="0.3">
      <c r="A83" s="21" t="s">
        <v>32</v>
      </c>
      <c r="B83" s="21" t="s">
        <v>177</v>
      </c>
      <c r="C83" s="21" t="s">
        <v>33</v>
      </c>
      <c r="D83" s="22" t="s">
        <v>183</v>
      </c>
      <c r="E83" s="23" t="s">
        <v>184</v>
      </c>
      <c r="F83" s="22" t="s">
        <v>185</v>
      </c>
      <c r="G83" s="24">
        <v>250</v>
      </c>
      <c r="H83" s="25">
        <v>700</v>
      </c>
      <c r="I83" s="25"/>
      <c r="J83" s="26">
        <f t="shared" si="3"/>
        <v>175000</v>
      </c>
      <c r="K83" s="20">
        <v>0.03</v>
      </c>
      <c r="L83" s="20">
        <v>0</v>
      </c>
      <c r="M83" s="27">
        <f>[1]Rekapitulace!$G$4*G83*H83</f>
        <v>21000</v>
      </c>
      <c r="N83" s="27">
        <f>[1]Rekapitulace!$H$4*G83*I83</f>
        <v>0</v>
      </c>
      <c r="O83" s="28" t="s">
        <v>7</v>
      </c>
      <c r="R83" s="32">
        <f>J83</f>
        <v>175000</v>
      </c>
    </row>
    <row r="84" spans="1:18" ht="28.8" x14ac:dyDescent="0.3">
      <c r="A84" s="21" t="s">
        <v>27</v>
      </c>
      <c r="B84" s="21" t="s">
        <v>177</v>
      </c>
      <c r="C84" s="21" t="s">
        <v>177</v>
      </c>
      <c r="D84" s="22" t="s">
        <v>186</v>
      </c>
      <c r="E84" s="23" t="s">
        <v>187</v>
      </c>
      <c r="F84" s="22" t="s">
        <v>180</v>
      </c>
      <c r="G84" s="24">
        <v>360</v>
      </c>
      <c r="H84" s="25">
        <v>350</v>
      </c>
      <c r="I84" s="25"/>
      <c r="J84" s="26">
        <f t="shared" si="3"/>
        <v>126000</v>
      </c>
      <c r="K84" s="20">
        <v>0</v>
      </c>
      <c r="L84" s="20">
        <v>0</v>
      </c>
      <c r="M84" s="27">
        <f>[1]Rekapitulace!$G$4*G84*H84</f>
        <v>15119.999999999998</v>
      </c>
      <c r="N84" s="27">
        <f>[1]Rekapitulace!$H$4*G84*I84</f>
        <v>0</v>
      </c>
      <c r="O84" s="28" t="s">
        <v>7</v>
      </c>
      <c r="Q84" s="32">
        <f>J84</f>
        <v>126000</v>
      </c>
      <c r="R84">
        <v>0</v>
      </c>
    </row>
    <row r="85" spans="1:18" x14ac:dyDescent="0.3">
      <c r="A85" s="21"/>
      <c r="B85" s="21"/>
      <c r="C85" s="21"/>
      <c r="D85" s="22"/>
      <c r="E85" s="23"/>
      <c r="F85" s="22"/>
      <c r="G85" s="24"/>
      <c r="H85" s="30"/>
      <c r="I85" s="30"/>
      <c r="J85" s="26">
        <f t="shared" si="3"/>
        <v>0</v>
      </c>
      <c r="K85" s="20"/>
      <c r="L85" s="20"/>
      <c r="M85" s="27">
        <f>[1]Rekapitulace!$G$4*G85*H85</f>
        <v>0</v>
      </c>
      <c r="N85" s="27">
        <f>[1]Rekapitulace!$H$4*G85*I85</f>
        <v>0</v>
      </c>
      <c r="O85" s="15"/>
    </row>
    <row r="87" spans="1:18" x14ac:dyDescent="0.3">
      <c r="Q87">
        <f>SUM(Q7:Q84)</f>
        <v>797559</v>
      </c>
      <c r="R87">
        <f>SUM(R8:R84)</f>
        <v>932315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8BEF8-5209-4BA5-8361-AAFD84BF86CE}">
  <dimension ref="A1:R41"/>
  <sheetViews>
    <sheetView topLeftCell="A19" workbookViewId="0">
      <selection activeCell="O28" sqref="O28"/>
    </sheetView>
  </sheetViews>
  <sheetFormatPr defaultRowHeight="14.4" x14ac:dyDescent="0.3"/>
  <cols>
    <col min="5" max="5" width="55.33203125" customWidth="1"/>
    <col min="17" max="18" width="10.109375" bestFit="1" customWidth="1"/>
  </cols>
  <sheetData>
    <row r="1" spans="1:18" x14ac:dyDescent="0.3">
      <c r="A1" s="1" t="s">
        <v>0</v>
      </c>
      <c r="B1" s="2" t="s">
        <v>1</v>
      </c>
      <c r="C1" s="3"/>
      <c r="D1" s="3" t="s">
        <v>2</v>
      </c>
      <c r="E1" s="3"/>
      <c r="F1" s="3"/>
      <c r="G1" s="4"/>
      <c r="H1" s="4"/>
      <c r="I1" s="4"/>
      <c r="J1" s="4"/>
      <c r="K1" s="3"/>
      <c r="L1" s="3"/>
      <c r="M1" s="3"/>
      <c r="N1" s="3"/>
      <c r="O1" s="3"/>
    </row>
    <row r="2" spans="1:18" x14ac:dyDescent="0.3">
      <c r="A2" s="1" t="s">
        <v>3</v>
      </c>
      <c r="B2" s="2" t="s">
        <v>188</v>
      </c>
      <c r="C2" s="3"/>
      <c r="D2" s="3" t="s">
        <v>189</v>
      </c>
      <c r="E2" s="3"/>
      <c r="F2" s="3"/>
      <c r="G2" s="4"/>
      <c r="H2" s="3"/>
      <c r="I2" s="3"/>
      <c r="J2" s="3"/>
      <c r="K2" s="3"/>
      <c r="L2" s="3"/>
      <c r="M2" s="3"/>
      <c r="N2" s="3"/>
      <c r="O2" s="3"/>
    </row>
    <row r="3" spans="1:18" x14ac:dyDescent="0.3">
      <c r="A3" s="1" t="s">
        <v>6</v>
      </c>
      <c r="B3" s="2" t="s">
        <v>7</v>
      </c>
      <c r="C3" s="3"/>
      <c r="D3" s="3" t="s">
        <v>7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8" x14ac:dyDescent="0.3">
      <c r="A4" s="1" t="s">
        <v>8</v>
      </c>
      <c r="B4" s="2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8" ht="26.4" x14ac:dyDescent="0.3">
      <c r="A5" s="3"/>
      <c r="B5" s="3"/>
      <c r="C5" s="3"/>
      <c r="D5" s="3"/>
      <c r="E5" s="3"/>
      <c r="F5" s="3"/>
      <c r="G5" s="3"/>
      <c r="H5" s="5" t="s">
        <v>10</v>
      </c>
      <c r="I5" s="6"/>
      <c r="J5" s="3"/>
      <c r="K5" s="3"/>
      <c r="L5" s="3"/>
      <c r="M5" s="7" t="s">
        <v>11</v>
      </c>
      <c r="N5" s="8"/>
      <c r="O5" s="3"/>
    </row>
    <row r="6" spans="1:18" x14ac:dyDescent="0.3">
      <c r="A6" s="9" t="s">
        <v>12</v>
      </c>
      <c r="B6" s="9" t="s">
        <v>13</v>
      </c>
      <c r="C6" s="9" t="s">
        <v>14</v>
      </c>
      <c r="D6" s="9" t="s">
        <v>15</v>
      </c>
      <c r="E6" s="9" t="s">
        <v>16</v>
      </c>
      <c r="F6" s="9" t="s">
        <v>17</v>
      </c>
      <c r="G6" s="10" t="s">
        <v>18</v>
      </c>
      <c r="H6" s="11">
        <f>[1]Rekapitulace!G4</f>
        <v>0.12</v>
      </c>
      <c r="I6" s="11">
        <f>[1]Rekapitulace!H4</f>
        <v>0.21</v>
      </c>
      <c r="J6" s="12" t="s">
        <v>19</v>
      </c>
      <c r="K6" s="13" t="s">
        <v>20</v>
      </c>
      <c r="L6" s="13" t="s">
        <v>21</v>
      </c>
      <c r="M6" s="11">
        <f>[1]Rekapitulace!G4</f>
        <v>0.12</v>
      </c>
      <c r="N6" s="11">
        <f>[1]Rekapitulace!H4</f>
        <v>0.21</v>
      </c>
      <c r="O6" s="9" t="s">
        <v>22</v>
      </c>
      <c r="Q6" s="31">
        <v>45954</v>
      </c>
      <c r="R6" s="31">
        <v>46006</v>
      </c>
    </row>
    <row r="7" spans="1:18" x14ac:dyDescent="0.3">
      <c r="A7" s="14" t="s">
        <v>23</v>
      </c>
      <c r="B7" s="14" t="s">
        <v>24</v>
      </c>
      <c r="C7" s="14"/>
      <c r="D7" s="15" t="s">
        <v>25</v>
      </c>
      <c r="E7" s="16" t="s">
        <v>26</v>
      </c>
      <c r="F7" s="15"/>
      <c r="G7" s="17"/>
      <c r="H7" s="18"/>
      <c r="I7" s="18"/>
      <c r="J7" s="19">
        <f t="shared" ref="J7:J40" si="0">ROUND(G7*(H7+I7),2)</f>
        <v>0</v>
      </c>
      <c r="K7" s="20"/>
      <c r="L7" s="20"/>
      <c r="M7" s="18">
        <f>[1]Rekapitulace!$G$4*G7*H7</f>
        <v>0</v>
      </c>
      <c r="N7" s="18">
        <f>[1]Rekapitulace!$H$4*G7*I7</f>
        <v>0</v>
      </c>
      <c r="O7" s="15" t="s">
        <v>7</v>
      </c>
    </row>
    <row r="8" spans="1:18" ht="28.8" x14ac:dyDescent="0.3">
      <c r="A8" s="21" t="s">
        <v>27</v>
      </c>
      <c r="B8" s="21" t="s">
        <v>24</v>
      </c>
      <c r="C8" s="21" t="s">
        <v>28</v>
      </c>
      <c r="D8" s="22" t="s">
        <v>190</v>
      </c>
      <c r="E8" s="23" t="s">
        <v>191</v>
      </c>
      <c r="F8" s="22" t="s">
        <v>31</v>
      </c>
      <c r="G8" s="24">
        <v>108</v>
      </c>
      <c r="H8" s="25">
        <v>30</v>
      </c>
      <c r="I8" s="25"/>
      <c r="J8" s="26">
        <f t="shared" si="0"/>
        <v>3240</v>
      </c>
      <c r="K8" s="20">
        <v>0</v>
      </c>
      <c r="L8" s="20">
        <v>0</v>
      </c>
      <c r="M8" s="27">
        <f>[1]Rekapitulace!$G$4*G8*H8</f>
        <v>388.79999999999995</v>
      </c>
      <c r="N8" s="27">
        <f>[1]Rekapitulace!$H$4*G8*I8</f>
        <v>0</v>
      </c>
      <c r="O8" s="28" t="s">
        <v>7</v>
      </c>
      <c r="Q8" s="32">
        <f>J8</f>
        <v>3240</v>
      </c>
      <c r="R8">
        <v>0</v>
      </c>
    </row>
    <row r="9" spans="1:18" ht="28.8" x14ac:dyDescent="0.3">
      <c r="A9" s="21" t="s">
        <v>32</v>
      </c>
      <c r="B9" s="21" t="s">
        <v>24</v>
      </c>
      <c r="C9" s="21" t="s">
        <v>33</v>
      </c>
      <c r="D9" s="22" t="s">
        <v>34</v>
      </c>
      <c r="E9" s="23" t="s">
        <v>35</v>
      </c>
      <c r="F9" s="22" t="s">
        <v>36</v>
      </c>
      <c r="G9" s="24">
        <v>5</v>
      </c>
      <c r="H9" s="25">
        <v>845</v>
      </c>
      <c r="I9" s="25"/>
      <c r="J9" s="26">
        <f t="shared" si="0"/>
        <v>4225</v>
      </c>
      <c r="K9" s="20">
        <v>3.9999999999999998E-6</v>
      </c>
      <c r="L9" s="20">
        <v>0</v>
      </c>
      <c r="M9" s="27">
        <f>[1]Rekapitulace!$G$4*G9*H9</f>
        <v>507</v>
      </c>
      <c r="N9" s="27">
        <f>[1]Rekapitulace!$H$4*G9*I9</f>
        <v>0</v>
      </c>
      <c r="O9" s="28" t="s">
        <v>7</v>
      </c>
      <c r="Q9" s="32">
        <f>J9</f>
        <v>4225</v>
      </c>
      <c r="R9">
        <v>0</v>
      </c>
    </row>
    <row r="10" spans="1:18" x14ac:dyDescent="0.3">
      <c r="A10" s="14" t="s">
        <v>23</v>
      </c>
      <c r="B10" s="14" t="s">
        <v>32</v>
      </c>
      <c r="C10" s="14"/>
      <c r="D10" s="15" t="s">
        <v>37</v>
      </c>
      <c r="E10" s="16" t="s">
        <v>38</v>
      </c>
      <c r="F10" s="15"/>
      <c r="G10" s="17"/>
      <c r="H10" s="18"/>
      <c r="I10" s="18"/>
      <c r="J10" s="19">
        <f t="shared" si="0"/>
        <v>0</v>
      </c>
      <c r="K10" s="20"/>
      <c r="L10" s="20"/>
      <c r="M10" s="18">
        <f>[1]Rekapitulace!$G$4*G10*H10</f>
        <v>0</v>
      </c>
      <c r="N10" s="18">
        <f>[1]Rekapitulace!$H$4*G10*I10</f>
        <v>0</v>
      </c>
      <c r="O10" s="15" t="s">
        <v>7</v>
      </c>
    </row>
    <row r="11" spans="1:18" ht="28.8" x14ac:dyDescent="0.3">
      <c r="A11" s="21" t="s">
        <v>27</v>
      </c>
      <c r="B11" s="21" t="s">
        <v>32</v>
      </c>
      <c r="C11" s="21" t="s">
        <v>39</v>
      </c>
      <c r="D11" s="22" t="s">
        <v>192</v>
      </c>
      <c r="E11" s="23" t="s">
        <v>193</v>
      </c>
      <c r="F11" s="22" t="s">
        <v>42</v>
      </c>
      <c r="G11" s="24">
        <v>30</v>
      </c>
      <c r="H11" s="25">
        <v>20</v>
      </c>
      <c r="I11" s="25"/>
      <c r="J11" s="26">
        <f t="shared" si="0"/>
        <v>600</v>
      </c>
      <c r="K11" s="20">
        <v>0</v>
      </c>
      <c r="L11" s="20">
        <v>0</v>
      </c>
      <c r="M11" s="27">
        <f>[1]Rekapitulace!$G$4*G11*H11</f>
        <v>72</v>
      </c>
      <c r="N11" s="27">
        <f>[1]Rekapitulace!$H$4*G11*I11</f>
        <v>0</v>
      </c>
      <c r="O11" s="28" t="s">
        <v>7</v>
      </c>
      <c r="Q11" s="32">
        <f t="shared" ref="Q11:Q19" si="1">J11</f>
        <v>600</v>
      </c>
      <c r="R11">
        <v>0</v>
      </c>
    </row>
    <row r="12" spans="1:18" x14ac:dyDescent="0.3">
      <c r="A12" s="21" t="s">
        <v>32</v>
      </c>
      <c r="B12" s="21" t="s">
        <v>32</v>
      </c>
      <c r="C12" s="21" t="s">
        <v>33</v>
      </c>
      <c r="D12" s="22" t="s">
        <v>194</v>
      </c>
      <c r="E12" s="23" t="s">
        <v>195</v>
      </c>
      <c r="F12" s="22" t="s">
        <v>42</v>
      </c>
      <c r="G12" s="24">
        <v>30</v>
      </c>
      <c r="H12" s="25">
        <v>11</v>
      </c>
      <c r="I12" s="25"/>
      <c r="J12" s="26">
        <f t="shared" si="0"/>
        <v>330</v>
      </c>
      <c r="K12" s="20">
        <v>2.0000000000000001E-4</v>
      </c>
      <c r="L12" s="20">
        <v>0</v>
      </c>
      <c r="M12" s="27">
        <f>[1]Rekapitulace!$G$4*G12*H12</f>
        <v>39.599999999999994</v>
      </c>
      <c r="N12" s="27">
        <f>[1]Rekapitulace!$H$4*G12*I12</f>
        <v>0</v>
      </c>
      <c r="O12" s="28" t="s">
        <v>7</v>
      </c>
      <c r="Q12" s="32">
        <f t="shared" si="1"/>
        <v>330</v>
      </c>
      <c r="R12">
        <v>0</v>
      </c>
    </row>
    <row r="13" spans="1:18" x14ac:dyDescent="0.3">
      <c r="A13" s="21" t="s">
        <v>27</v>
      </c>
      <c r="B13" s="21" t="s">
        <v>32</v>
      </c>
      <c r="C13" s="21" t="s">
        <v>39</v>
      </c>
      <c r="D13" s="22" t="s">
        <v>45</v>
      </c>
      <c r="E13" s="23" t="s">
        <v>46</v>
      </c>
      <c r="F13" s="22" t="s">
        <v>42</v>
      </c>
      <c r="G13" s="24">
        <v>216</v>
      </c>
      <c r="H13" s="25">
        <v>35</v>
      </c>
      <c r="I13" s="25"/>
      <c r="J13" s="26">
        <f t="shared" si="0"/>
        <v>7560</v>
      </c>
      <c r="K13" s="20">
        <v>0</v>
      </c>
      <c r="L13" s="20">
        <v>0</v>
      </c>
      <c r="M13" s="27">
        <f>[1]Rekapitulace!$G$4*G13*H13</f>
        <v>907.19999999999993</v>
      </c>
      <c r="N13" s="27">
        <f>[1]Rekapitulace!$H$4*G13*I13</f>
        <v>0</v>
      </c>
      <c r="O13" s="28" t="s">
        <v>7</v>
      </c>
      <c r="Q13" s="32">
        <f t="shared" si="1"/>
        <v>7560</v>
      </c>
      <c r="R13">
        <v>0</v>
      </c>
    </row>
    <row r="14" spans="1:18" x14ac:dyDescent="0.3">
      <c r="A14" s="21" t="s">
        <v>32</v>
      </c>
      <c r="B14" s="21" t="s">
        <v>32</v>
      </c>
      <c r="C14" s="21" t="s">
        <v>33</v>
      </c>
      <c r="D14" s="22" t="s">
        <v>47</v>
      </c>
      <c r="E14" s="23" t="s">
        <v>48</v>
      </c>
      <c r="F14" s="22" t="s">
        <v>36</v>
      </c>
      <c r="G14" s="24">
        <v>108</v>
      </c>
      <c r="H14" s="25">
        <v>195</v>
      </c>
      <c r="I14" s="25"/>
      <c r="J14" s="26">
        <f t="shared" si="0"/>
        <v>21060</v>
      </c>
      <c r="K14" s="20">
        <v>2.2499999999999998E-3</v>
      </c>
      <c r="L14" s="20">
        <v>0</v>
      </c>
      <c r="M14" s="27">
        <f>[1]Rekapitulace!$G$4*G14*H14</f>
        <v>2527.1999999999998</v>
      </c>
      <c r="N14" s="27">
        <f>[1]Rekapitulace!$H$4*G14*I14</f>
        <v>0</v>
      </c>
      <c r="O14" s="28" t="s">
        <v>7</v>
      </c>
      <c r="Q14" s="32">
        <f t="shared" si="1"/>
        <v>21060</v>
      </c>
      <c r="R14">
        <v>0</v>
      </c>
    </row>
    <row r="15" spans="1:18" x14ac:dyDescent="0.3">
      <c r="A15" s="21" t="s">
        <v>32</v>
      </c>
      <c r="B15" s="21" t="s">
        <v>32</v>
      </c>
      <c r="C15" s="21" t="s">
        <v>33</v>
      </c>
      <c r="D15" s="22" t="s">
        <v>49</v>
      </c>
      <c r="E15" s="23" t="s">
        <v>196</v>
      </c>
      <c r="F15" s="22" t="s">
        <v>36</v>
      </c>
      <c r="G15" s="24">
        <v>88</v>
      </c>
      <c r="H15" s="25">
        <v>13</v>
      </c>
      <c r="I15" s="25"/>
      <c r="J15" s="26">
        <f t="shared" si="0"/>
        <v>1144</v>
      </c>
      <c r="K15" s="20">
        <v>1E-3</v>
      </c>
      <c r="L15" s="20">
        <v>0</v>
      </c>
      <c r="M15" s="27">
        <f>[1]Rekapitulace!$G$4*G15*H15</f>
        <v>137.27999999999997</v>
      </c>
      <c r="N15" s="27">
        <f>[1]Rekapitulace!$H$4*G15*I15</f>
        <v>0</v>
      </c>
      <c r="O15" s="28" t="s">
        <v>7</v>
      </c>
      <c r="Q15" s="32">
        <f t="shared" si="1"/>
        <v>1144</v>
      </c>
      <c r="R15">
        <v>0</v>
      </c>
    </row>
    <row r="16" spans="1:18" ht="28.8" x14ac:dyDescent="0.3">
      <c r="A16" s="21" t="s">
        <v>32</v>
      </c>
      <c r="B16" s="21" t="s">
        <v>32</v>
      </c>
      <c r="C16" s="21" t="s">
        <v>33</v>
      </c>
      <c r="D16" s="22" t="s">
        <v>51</v>
      </c>
      <c r="E16" s="23" t="s">
        <v>52</v>
      </c>
      <c r="F16" s="22" t="s">
        <v>36</v>
      </c>
      <c r="G16" s="24">
        <v>60</v>
      </c>
      <c r="H16" s="25">
        <v>55</v>
      </c>
      <c r="I16" s="25"/>
      <c r="J16" s="26">
        <f t="shared" si="0"/>
        <v>3300</v>
      </c>
      <c r="K16" s="20">
        <v>3.5000000000000001E-3</v>
      </c>
      <c r="L16" s="20">
        <v>0</v>
      </c>
      <c r="M16" s="27">
        <f>[1]Rekapitulace!$G$4*G16*H16</f>
        <v>395.99999999999994</v>
      </c>
      <c r="N16" s="27">
        <f>[1]Rekapitulace!$H$4*G16*I16</f>
        <v>0</v>
      </c>
      <c r="O16" s="28" t="s">
        <v>7</v>
      </c>
      <c r="Q16" s="32">
        <f t="shared" si="1"/>
        <v>3300</v>
      </c>
      <c r="R16">
        <v>0</v>
      </c>
    </row>
    <row r="17" spans="1:18" x14ac:dyDescent="0.3">
      <c r="A17" s="21" t="s">
        <v>27</v>
      </c>
      <c r="B17" s="21" t="s">
        <v>32</v>
      </c>
      <c r="C17" s="21" t="s">
        <v>155</v>
      </c>
      <c r="D17" s="22" t="s">
        <v>156</v>
      </c>
      <c r="E17" s="23" t="s">
        <v>157</v>
      </c>
      <c r="F17" s="22" t="s">
        <v>158</v>
      </c>
      <c r="G17" s="29">
        <v>1</v>
      </c>
      <c r="H17" s="25">
        <v>1000</v>
      </c>
      <c r="I17" s="25"/>
      <c r="J17" s="26">
        <f t="shared" si="0"/>
        <v>1000</v>
      </c>
      <c r="K17" s="20">
        <v>0</v>
      </c>
      <c r="L17" s="20">
        <v>0</v>
      </c>
      <c r="M17" s="27">
        <f>[1]Rekapitulace!$G$4*G17*H17</f>
        <v>120</v>
      </c>
      <c r="N17" s="27">
        <f>[1]Rekapitulace!$H$4*G17*I17</f>
        <v>0</v>
      </c>
      <c r="O17" s="28" t="s">
        <v>7</v>
      </c>
      <c r="Q17" s="32">
        <f t="shared" si="1"/>
        <v>1000</v>
      </c>
      <c r="R17">
        <v>0</v>
      </c>
    </row>
    <row r="18" spans="1:18" x14ac:dyDescent="0.3">
      <c r="A18" s="21" t="s">
        <v>27</v>
      </c>
      <c r="B18" s="21" t="s">
        <v>32</v>
      </c>
      <c r="C18" s="21" t="s">
        <v>155</v>
      </c>
      <c r="D18" s="22" t="s">
        <v>159</v>
      </c>
      <c r="E18" s="23" t="s">
        <v>160</v>
      </c>
      <c r="F18" s="22" t="s">
        <v>158</v>
      </c>
      <c r="G18" s="29">
        <v>1</v>
      </c>
      <c r="H18" s="25">
        <v>1000</v>
      </c>
      <c r="I18" s="25"/>
      <c r="J18" s="26">
        <f t="shared" si="0"/>
        <v>1000</v>
      </c>
      <c r="K18" s="20">
        <v>0</v>
      </c>
      <c r="L18" s="20">
        <v>0</v>
      </c>
      <c r="M18" s="27">
        <f>[1]Rekapitulace!$G$4*G18*H18</f>
        <v>120</v>
      </c>
      <c r="N18" s="27">
        <f>[1]Rekapitulace!$H$4*G18*I18</f>
        <v>0</v>
      </c>
      <c r="O18" s="28" t="s">
        <v>7</v>
      </c>
      <c r="Q18" s="32">
        <f t="shared" si="1"/>
        <v>1000</v>
      </c>
      <c r="R18">
        <v>0</v>
      </c>
    </row>
    <row r="19" spans="1:18" x14ac:dyDescent="0.3">
      <c r="A19" s="21" t="s">
        <v>27</v>
      </c>
      <c r="B19" s="21" t="s">
        <v>32</v>
      </c>
      <c r="C19" s="21" t="s">
        <v>155</v>
      </c>
      <c r="D19" s="22" t="s">
        <v>161</v>
      </c>
      <c r="E19" s="23" t="s">
        <v>162</v>
      </c>
      <c r="F19" s="22" t="s">
        <v>158</v>
      </c>
      <c r="G19" s="29">
        <v>1</v>
      </c>
      <c r="H19" s="25">
        <v>1000</v>
      </c>
      <c r="I19" s="25"/>
      <c r="J19" s="26">
        <f t="shared" si="0"/>
        <v>1000</v>
      </c>
      <c r="K19" s="20">
        <v>0</v>
      </c>
      <c r="L19" s="20">
        <v>0</v>
      </c>
      <c r="M19" s="27">
        <f>[1]Rekapitulace!$G$4*G19*H19</f>
        <v>120</v>
      </c>
      <c r="N19" s="27">
        <f>[1]Rekapitulace!$H$4*G19*I19</f>
        <v>0</v>
      </c>
      <c r="O19" s="28" t="s">
        <v>7</v>
      </c>
      <c r="Q19" s="32">
        <f t="shared" si="1"/>
        <v>1000</v>
      </c>
      <c r="R19">
        <v>0</v>
      </c>
    </row>
    <row r="20" spans="1:18" x14ac:dyDescent="0.3">
      <c r="A20" s="14" t="s">
        <v>23</v>
      </c>
      <c r="B20" s="14" t="s">
        <v>32</v>
      </c>
      <c r="C20" s="14"/>
      <c r="D20" s="15" t="s">
        <v>197</v>
      </c>
      <c r="E20" s="16" t="s">
        <v>198</v>
      </c>
      <c r="F20" s="15"/>
      <c r="G20" s="17"/>
      <c r="H20" s="18"/>
      <c r="I20" s="18"/>
      <c r="J20" s="19">
        <f t="shared" si="0"/>
        <v>0</v>
      </c>
      <c r="K20" s="20"/>
      <c r="L20" s="20"/>
      <c r="M20" s="18">
        <f>[1]Rekapitulace!$G$4*G20*H20</f>
        <v>0</v>
      </c>
      <c r="N20" s="18">
        <f>[1]Rekapitulace!$H$4*G20*I20</f>
        <v>0</v>
      </c>
      <c r="O20" s="15" t="s">
        <v>7</v>
      </c>
    </row>
    <row r="21" spans="1:18" ht="28.8" x14ac:dyDescent="0.3">
      <c r="A21" s="21" t="s">
        <v>27</v>
      </c>
      <c r="B21" s="21" t="s">
        <v>32</v>
      </c>
      <c r="C21" s="21" t="s">
        <v>199</v>
      </c>
      <c r="D21" s="22" t="s">
        <v>200</v>
      </c>
      <c r="E21" s="23" t="s">
        <v>201</v>
      </c>
      <c r="F21" s="22" t="s">
        <v>42</v>
      </c>
      <c r="G21" s="24">
        <v>1000</v>
      </c>
      <c r="H21" s="25">
        <v>15</v>
      </c>
      <c r="I21" s="25"/>
      <c r="J21" s="26">
        <f t="shared" si="0"/>
        <v>15000</v>
      </c>
      <c r="K21" s="20">
        <v>0</v>
      </c>
      <c r="L21" s="20">
        <v>0</v>
      </c>
      <c r="M21" s="27">
        <f>[1]Rekapitulace!$G$4*G21*H21</f>
        <v>1800</v>
      </c>
      <c r="N21" s="27">
        <f>[1]Rekapitulace!$H$4*G21*I21</f>
        <v>0</v>
      </c>
      <c r="O21" s="28" t="s">
        <v>7</v>
      </c>
      <c r="Q21" s="32">
        <f>J21</f>
        <v>15000</v>
      </c>
      <c r="R21">
        <v>0</v>
      </c>
    </row>
    <row r="22" spans="1:18" x14ac:dyDescent="0.3">
      <c r="A22" s="21" t="s">
        <v>32</v>
      </c>
      <c r="B22" s="21" t="s">
        <v>32</v>
      </c>
      <c r="C22" s="21" t="s">
        <v>33</v>
      </c>
      <c r="D22" s="22" t="s">
        <v>202</v>
      </c>
      <c r="E22" s="23" t="s">
        <v>203</v>
      </c>
      <c r="F22" s="22" t="s">
        <v>42</v>
      </c>
      <c r="G22" s="24">
        <v>1000</v>
      </c>
      <c r="H22" s="25">
        <v>21</v>
      </c>
      <c r="I22" s="25"/>
      <c r="J22" s="26">
        <f t="shared" si="0"/>
        <v>21000</v>
      </c>
      <c r="K22" s="20">
        <v>2.8E-3</v>
      </c>
      <c r="L22" s="20">
        <v>0</v>
      </c>
      <c r="M22" s="27">
        <f>[1]Rekapitulace!$G$4*G22*H22</f>
        <v>2520</v>
      </c>
      <c r="N22" s="27">
        <f>[1]Rekapitulace!$H$4*G22*I22</f>
        <v>0</v>
      </c>
      <c r="O22" s="28" t="s">
        <v>7</v>
      </c>
      <c r="Q22" s="32">
        <f>J22</f>
        <v>21000</v>
      </c>
      <c r="R22">
        <v>0</v>
      </c>
    </row>
    <row r="23" spans="1:18" x14ac:dyDescent="0.3">
      <c r="A23" s="21" t="s">
        <v>27</v>
      </c>
      <c r="B23" s="21" t="s">
        <v>32</v>
      </c>
      <c r="C23" s="21" t="s">
        <v>199</v>
      </c>
      <c r="D23" s="22" t="s">
        <v>204</v>
      </c>
      <c r="E23" s="23" t="s">
        <v>205</v>
      </c>
      <c r="F23" s="22" t="s">
        <v>36</v>
      </c>
      <c r="G23" s="24">
        <v>40</v>
      </c>
      <c r="H23" s="25">
        <v>20</v>
      </c>
      <c r="I23" s="25"/>
      <c r="J23" s="26">
        <f t="shared" si="0"/>
        <v>800</v>
      </c>
      <c r="K23" s="20">
        <v>0</v>
      </c>
      <c r="L23" s="20">
        <v>0</v>
      </c>
      <c r="M23" s="27">
        <f>[1]Rekapitulace!$G$4*G23*H23</f>
        <v>96</v>
      </c>
      <c r="N23" s="27">
        <f>[1]Rekapitulace!$H$4*G23*I23</f>
        <v>0</v>
      </c>
      <c r="O23" s="28" t="s">
        <v>7</v>
      </c>
      <c r="Q23" s="32"/>
      <c r="R23" s="32">
        <f>J23</f>
        <v>800</v>
      </c>
    </row>
    <row r="24" spans="1:18" x14ac:dyDescent="0.3">
      <c r="A24" s="21" t="s">
        <v>32</v>
      </c>
      <c r="B24" s="21" t="s">
        <v>32</v>
      </c>
      <c r="C24" s="21" t="s">
        <v>33</v>
      </c>
      <c r="D24" s="22" t="s">
        <v>206</v>
      </c>
      <c r="E24" s="23" t="s">
        <v>207</v>
      </c>
      <c r="F24" s="22" t="s">
        <v>42</v>
      </c>
      <c r="G24" s="24">
        <v>40</v>
      </c>
      <c r="H24" s="25">
        <v>15</v>
      </c>
      <c r="I24" s="25"/>
      <c r="J24" s="26">
        <f t="shared" si="0"/>
        <v>600</v>
      </c>
      <c r="K24" s="20">
        <v>2.8E-3</v>
      </c>
      <c r="L24" s="20">
        <v>0</v>
      </c>
      <c r="M24" s="27">
        <f>[1]Rekapitulace!$G$4*G24*H24</f>
        <v>72</v>
      </c>
      <c r="N24" s="27">
        <f>[1]Rekapitulace!$H$4*G24*I24</f>
        <v>0</v>
      </c>
      <c r="O24" s="28" t="s">
        <v>7</v>
      </c>
      <c r="R24" s="32">
        <f>J24</f>
        <v>600</v>
      </c>
    </row>
    <row r="25" spans="1:18" x14ac:dyDescent="0.3">
      <c r="A25" s="21" t="s">
        <v>27</v>
      </c>
      <c r="B25" s="21" t="s">
        <v>32</v>
      </c>
      <c r="C25" s="21" t="s">
        <v>199</v>
      </c>
      <c r="D25" s="22" t="s">
        <v>208</v>
      </c>
      <c r="E25" s="23" t="s">
        <v>209</v>
      </c>
      <c r="F25" s="22" t="s">
        <v>36</v>
      </c>
      <c r="G25" s="24">
        <v>19</v>
      </c>
      <c r="H25" s="25">
        <v>350</v>
      </c>
      <c r="I25" s="25"/>
      <c r="J25" s="26">
        <f t="shared" si="0"/>
        <v>6650</v>
      </c>
      <c r="K25" s="20">
        <v>0</v>
      </c>
      <c r="L25" s="20">
        <v>0</v>
      </c>
      <c r="M25" s="27">
        <f>[1]Rekapitulace!$G$4*G25*H25</f>
        <v>797.99999999999989</v>
      </c>
      <c r="N25" s="27">
        <f>[1]Rekapitulace!$H$4*G25*I25</f>
        <v>0</v>
      </c>
      <c r="O25" s="28" t="s">
        <v>7</v>
      </c>
      <c r="R25" s="32">
        <f>J25</f>
        <v>6650</v>
      </c>
    </row>
    <row r="26" spans="1:18" ht="28.8" x14ac:dyDescent="0.3">
      <c r="A26" s="21" t="s">
        <v>32</v>
      </c>
      <c r="B26" s="21" t="s">
        <v>32</v>
      </c>
      <c r="C26" s="21" t="s">
        <v>33</v>
      </c>
      <c r="D26" s="22" t="s">
        <v>210</v>
      </c>
      <c r="E26" s="23" t="s">
        <v>211</v>
      </c>
      <c r="F26" s="22" t="s">
        <v>36</v>
      </c>
      <c r="G26" s="24">
        <v>19</v>
      </c>
      <c r="H26" s="25">
        <v>2550</v>
      </c>
      <c r="I26" s="25"/>
      <c r="J26" s="26">
        <f t="shared" si="0"/>
        <v>48450</v>
      </c>
      <c r="K26" s="20">
        <v>2.8E-3</v>
      </c>
      <c r="L26" s="20">
        <v>0</v>
      </c>
      <c r="M26" s="27">
        <f>[1]Rekapitulace!$G$4*G26*H26</f>
        <v>5813.9999999999991</v>
      </c>
      <c r="N26" s="27">
        <f>[1]Rekapitulace!$H$4*G26*I26</f>
        <v>0</v>
      </c>
      <c r="O26" s="28" t="s">
        <v>7</v>
      </c>
      <c r="R26" s="32">
        <f>J26</f>
        <v>48450</v>
      </c>
    </row>
    <row r="27" spans="1:18" x14ac:dyDescent="0.3">
      <c r="A27" s="21" t="s">
        <v>27</v>
      </c>
      <c r="B27" s="21" t="s">
        <v>32</v>
      </c>
      <c r="C27" s="21" t="s">
        <v>199</v>
      </c>
      <c r="D27" s="22" t="s">
        <v>212</v>
      </c>
      <c r="E27" s="23" t="s">
        <v>213</v>
      </c>
      <c r="F27" s="22" t="s">
        <v>36</v>
      </c>
      <c r="G27" s="24">
        <v>1</v>
      </c>
      <c r="H27" s="25">
        <v>1000</v>
      </c>
      <c r="I27" s="25"/>
      <c r="J27" s="26">
        <f t="shared" si="0"/>
        <v>1000</v>
      </c>
      <c r="K27" s="20">
        <v>0</v>
      </c>
      <c r="L27" s="20">
        <v>0</v>
      </c>
      <c r="M27" s="27">
        <f>[1]Rekapitulace!$G$4*G27*H27</f>
        <v>120</v>
      </c>
      <c r="N27" s="27">
        <f>[1]Rekapitulace!$H$4*G27*I27</f>
        <v>0</v>
      </c>
      <c r="O27" s="28" t="s">
        <v>7</v>
      </c>
      <c r="R27" s="32">
        <f>J27</f>
        <v>1000</v>
      </c>
    </row>
    <row r="28" spans="1:18" x14ac:dyDescent="0.3">
      <c r="A28" s="21" t="s">
        <v>27</v>
      </c>
      <c r="B28" s="21" t="s">
        <v>32</v>
      </c>
      <c r="C28" s="21" t="s">
        <v>199</v>
      </c>
      <c r="D28" s="22" t="s">
        <v>214</v>
      </c>
      <c r="E28" s="23" t="s">
        <v>215</v>
      </c>
      <c r="F28" s="22" t="s">
        <v>36</v>
      </c>
      <c r="G28" s="24">
        <v>1</v>
      </c>
      <c r="H28" s="25">
        <v>350</v>
      </c>
      <c r="I28" s="25"/>
      <c r="J28" s="26">
        <f t="shared" si="0"/>
        <v>350</v>
      </c>
      <c r="K28" s="20">
        <v>0</v>
      </c>
      <c r="L28" s="20">
        <v>0</v>
      </c>
      <c r="M28" s="27">
        <f>[1]Rekapitulace!$G$4*G28*H28</f>
        <v>42</v>
      </c>
      <c r="N28" s="27">
        <f>[1]Rekapitulace!$H$4*G28*I28</f>
        <v>0</v>
      </c>
      <c r="O28" s="28" t="s">
        <v>7</v>
      </c>
      <c r="R28" s="32">
        <f>J28</f>
        <v>350</v>
      </c>
    </row>
    <row r="29" spans="1:18" x14ac:dyDescent="0.3">
      <c r="A29" s="21" t="s">
        <v>32</v>
      </c>
      <c r="B29" s="21" t="s">
        <v>32</v>
      </c>
      <c r="C29" s="21" t="s">
        <v>33</v>
      </c>
      <c r="D29" s="22" t="s">
        <v>216</v>
      </c>
      <c r="E29" s="23" t="s">
        <v>217</v>
      </c>
      <c r="F29" s="22" t="s">
        <v>36</v>
      </c>
      <c r="G29" s="24">
        <v>1</v>
      </c>
      <c r="H29" s="25">
        <v>7300</v>
      </c>
      <c r="I29" s="25"/>
      <c r="J29" s="26">
        <f t="shared" si="0"/>
        <v>7300</v>
      </c>
      <c r="K29" s="20">
        <v>2.8E-3</v>
      </c>
      <c r="L29" s="20">
        <v>0</v>
      </c>
      <c r="M29" s="27">
        <f>[1]Rekapitulace!$G$4*G29*H29</f>
        <v>876</v>
      </c>
      <c r="N29" s="27">
        <f>[1]Rekapitulace!$H$4*G29*I29</f>
        <v>0</v>
      </c>
      <c r="O29" s="28" t="s">
        <v>7</v>
      </c>
      <c r="R29" s="32">
        <f>J29</f>
        <v>7300</v>
      </c>
    </row>
    <row r="30" spans="1:18" x14ac:dyDescent="0.3">
      <c r="A30" s="21" t="s">
        <v>27</v>
      </c>
      <c r="B30" s="21" t="s">
        <v>32</v>
      </c>
      <c r="C30" s="21" t="s">
        <v>155</v>
      </c>
      <c r="D30" s="22" t="s">
        <v>156</v>
      </c>
      <c r="E30" s="23" t="s">
        <v>157</v>
      </c>
      <c r="F30" s="22" t="s">
        <v>158</v>
      </c>
      <c r="G30" s="29">
        <v>1</v>
      </c>
      <c r="H30" s="25">
        <v>1000</v>
      </c>
      <c r="I30" s="25"/>
      <c r="J30" s="26">
        <f t="shared" si="0"/>
        <v>1000</v>
      </c>
      <c r="K30" s="20">
        <v>0</v>
      </c>
      <c r="L30" s="20">
        <v>0</v>
      </c>
      <c r="M30" s="27">
        <f>[1]Rekapitulace!$G$4*G30*H30</f>
        <v>120</v>
      </c>
      <c r="N30" s="27">
        <f>[1]Rekapitulace!$H$4*G30*I30</f>
        <v>0</v>
      </c>
      <c r="O30" s="28" t="s">
        <v>7</v>
      </c>
      <c r="R30" s="32">
        <f>J30</f>
        <v>1000</v>
      </c>
    </row>
    <row r="31" spans="1:18" x14ac:dyDescent="0.3">
      <c r="A31" s="21" t="s">
        <v>27</v>
      </c>
      <c r="B31" s="21" t="s">
        <v>32</v>
      </c>
      <c r="C31" s="21" t="s">
        <v>155</v>
      </c>
      <c r="D31" s="22" t="s">
        <v>159</v>
      </c>
      <c r="E31" s="23" t="s">
        <v>160</v>
      </c>
      <c r="F31" s="22" t="s">
        <v>158</v>
      </c>
      <c r="G31" s="29">
        <v>1</v>
      </c>
      <c r="H31" s="25">
        <v>1000</v>
      </c>
      <c r="I31" s="25"/>
      <c r="J31" s="26">
        <f t="shared" si="0"/>
        <v>1000</v>
      </c>
      <c r="K31" s="20">
        <v>0</v>
      </c>
      <c r="L31" s="20">
        <v>0</v>
      </c>
      <c r="M31" s="27">
        <f>[1]Rekapitulace!$G$4*G31*H31</f>
        <v>120</v>
      </c>
      <c r="N31" s="27">
        <f>[1]Rekapitulace!$H$4*G31*I31</f>
        <v>0</v>
      </c>
      <c r="O31" s="28" t="s">
        <v>7</v>
      </c>
      <c r="R31" s="32">
        <f>J31</f>
        <v>1000</v>
      </c>
    </row>
    <row r="32" spans="1:18" x14ac:dyDescent="0.3">
      <c r="A32" s="21" t="s">
        <v>27</v>
      </c>
      <c r="B32" s="21" t="s">
        <v>32</v>
      </c>
      <c r="C32" s="21" t="s">
        <v>155</v>
      </c>
      <c r="D32" s="22" t="s">
        <v>161</v>
      </c>
      <c r="E32" s="23" t="s">
        <v>162</v>
      </c>
      <c r="F32" s="22" t="s">
        <v>158</v>
      </c>
      <c r="G32" s="29">
        <v>1</v>
      </c>
      <c r="H32" s="25">
        <v>1000</v>
      </c>
      <c r="I32" s="25"/>
      <c r="J32" s="26">
        <f t="shared" si="0"/>
        <v>1000</v>
      </c>
      <c r="K32" s="20">
        <v>0</v>
      </c>
      <c r="L32" s="20">
        <v>0</v>
      </c>
      <c r="M32" s="27">
        <f>[1]Rekapitulace!$G$4*G32*H32</f>
        <v>120</v>
      </c>
      <c r="N32" s="27">
        <f>[1]Rekapitulace!$H$4*G32*I32</f>
        <v>0</v>
      </c>
      <c r="O32" s="28" t="s">
        <v>7</v>
      </c>
      <c r="R32" s="32">
        <f>J32</f>
        <v>1000</v>
      </c>
    </row>
    <row r="33" spans="1:18" x14ac:dyDescent="0.3">
      <c r="A33" s="14" t="s">
        <v>23</v>
      </c>
      <c r="B33" s="14" t="s">
        <v>32</v>
      </c>
      <c r="C33" s="14"/>
      <c r="D33" s="15" t="s">
        <v>163</v>
      </c>
      <c r="E33" s="16" t="s">
        <v>164</v>
      </c>
      <c r="F33" s="15"/>
      <c r="G33" s="17"/>
      <c r="H33" s="18"/>
      <c r="I33" s="18"/>
      <c r="J33" s="19">
        <f t="shared" si="0"/>
        <v>0</v>
      </c>
      <c r="K33" s="20"/>
      <c r="L33" s="20"/>
      <c r="M33" s="18">
        <f>[1]Rekapitulace!$G$4*G33*H33</f>
        <v>0</v>
      </c>
      <c r="N33" s="18">
        <f>[1]Rekapitulace!$H$4*G33*I33</f>
        <v>0</v>
      </c>
      <c r="O33" s="15" t="s">
        <v>7</v>
      </c>
      <c r="R33" s="32">
        <f>J33</f>
        <v>0</v>
      </c>
    </row>
    <row r="34" spans="1:18" ht="28.8" x14ac:dyDescent="0.3">
      <c r="A34" s="21" t="s">
        <v>27</v>
      </c>
      <c r="B34" s="21" t="s">
        <v>32</v>
      </c>
      <c r="C34" s="21" t="s">
        <v>165</v>
      </c>
      <c r="D34" s="22" t="s">
        <v>218</v>
      </c>
      <c r="E34" s="23" t="s">
        <v>219</v>
      </c>
      <c r="F34" s="22" t="s">
        <v>42</v>
      </c>
      <c r="G34" s="24">
        <v>30</v>
      </c>
      <c r="H34" s="25">
        <v>40</v>
      </c>
      <c r="I34" s="25"/>
      <c r="J34" s="26">
        <f t="shared" si="0"/>
        <v>1200</v>
      </c>
      <c r="K34" s="20">
        <v>5.0000000000000001E-4</v>
      </c>
      <c r="L34" s="20">
        <v>0</v>
      </c>
      <c r="M34" s="27">
        <f>[1]Rekapitulace!$G$4*G34*H34</f>
        <v>144</v>
      </c>
      <c r="N34" s="27">
        <f>[1]Rekapitulace!$H$4*G34*I34</f>
        <v>0</v>
      </c>
      <c r="O34" s="28" t="s">
        <v>7</v>
      </c>
      <c r="R34" s="32">
        <f>J34</f>
        <v>1200</v>
      </c>
    </row>
    <row r="35" spans="1:18" x14ac:dyDescent="0.3">
      <c r="A35" s="21" t="s">
        <v>27</v>
      </c>
      <c r="B35" s="21" t="s">
        <v>32</v>
      </c>
      <c r="C35" s="21" t="s">
        <v>165</v>
      </c>
      <c r="D35" s="22" t="s">
        <v>170</v>
      </c>
      <c r="E35" s="23" t="s">
        <v>171</v>
      </c>
      <c r="F35" s="22" t="s">
        <v>42</v>
      </c>
      <c r="G35" s="24">
        <v>30</v>
      </c>
      <c r="H35" s="25">
        <v>38</v>
      </c>
      <c r="I35" s="25"/>
      <c r="J35" s="26">
        <f t="shared" si="0"/>
        <v>1140</v>
      </c>
      <c r="K35" s="20">
        <v>2.9099999999999998E-3</v>
      </c>
      <c r="L35" s="20">
        <v>0</v>
      </c>
      <c r="M35" s="27">
        <f>[1]Rekapitulace!$G$4*G35*H35</f>
        <v>136.79999999999998</v>
      </c>
      <c r="N35" s="27">
        <f>[1]Rekapitulace!$H$4*G35*I35</f>
        <v>0</v>
      </c>
      <c r="O35" s="28" t="s">
        <v>7</v>
      </c>
      <c r="R35" s="32">
        <f>J35</f>
        <v>1140</v>
      </c>
    </row>
    <row r="36" spans="1:18" x14ac:dyDescent="0.3">
      <c r="A36" s="21" t="s">
        <v>27</v>
      </c>
      <c r="B36" s="21" t="s">
        <v>32</v>
      </c>
      <c r="C36" s="21" t="s">
        <v>155</v>
      </c>
      <c r="D36" s="22" t="s">
        <v>159</v>
      </c>
      <c r="E36" s="23" t="s">
        <v>160</v>
      </c>
      <c r="F36" s="22" t="s">
        <v>158</v>
      </c>
      <c r="G36" s="29">
        <v>1</v>
      </c>
      <c r="H36" s="25">
        <v>250</v>
      </c>
      <c r="I36" s="25"/>
      <c r="J36" s="26">
        <f t="shared" si="0"/>
        <v>250</v>
      </c>
      <c r="K36" s="20">
        <v>0</v>
      </c>
      <c r="L36" s="20">
        <v>0</v>
      </c>
      <c r="M36" s="27">
        <f>[1]Rekapitulace!$G$4*G36*H36</f>
        <v>30</v>
      </c>
      <c r="N36" s="27">
        <f>[1]Rekapitulace!$H$4*G36*I36</f>
        <v>0</v>
      </c>
      <c r="O36" s="28" t="s">
        <v>7</v>
      </c>
      <c r="R36" s="32">
        <f>J36</f>
        <v>250</v>
      </c>
    </row>
    <row r="37" spans="1:18" x14ac:dyDescent="0.3">
      <c r="A37" s="21" t="s">
        <v>27</v>
      </c>
      <c r="B37" s="21" t="s">
        <v>32</v>
      </c>
      <c r="C37" s="21" t="s">
        <v>155</v>
      </c>
      <c r="D37" s="22" t="s">
        <v>161</v>
      </c>
      <c r="E37" s="23" t="s">
        <v>162</v>
      </c>
      <c r="F37" s="22" t="s">
        <v>158</v>
      </c>
      <c r="G37" s="29">
        <v>1</v>
      </c>
      <c r="H37" s="25">
        <v>250</v>
      </c>
      <c r="I37" s="25"/>
      <c r="J37" s="26">
        <f t="shared" si="0"/>
        <v>250</v>
      </c>
      <c r="K37" s="20">
        <v>0</v>
      </c>
      <c r="L37" s="20">
        <v>0</v>
      </c>
      <c r="M37" s="27">
        <f>[1]Rekapitulace!$G$4*G37*H37</f>
        <v>30</v>
      </c>
      <c r="N37" s="27">
        <f>[1]Rekapitulace!$H$4*G37*I37</f>
        <v>0</v>
      </c>
      <c r="O37" s="28" t="s">
        <v>7</v>
      </c>
      <c r="R37" s="32">
        <f>J37</f>
        <v>250</v>
      </c>
    </row>
    <row r="38" spans="1:18" x14ac:dyDescent="0.3">
      <c r="A38" s="14" t="s">
        <v>23</v>
      </c>
      <c r="B38" s="14" t="s">
        <v>174</v>
      </c>
      <c r="C38" s="14"/>
      <c r="D38" s="15" t="s">
        <v>175</v>
      </c>
      <c r="E38" s="16" t="s">
        <v>176</v>
      </c>
      <c r="F38" s="15"/>
      <c r="G38" s="17"/>
      <c r="H38" s="18"/>
      <c r="I38" s="18"/>
      <c r="J38" s="19">
        <f t="shared" si="0"/>
        <v>0</v>
      </c>
      <c r="K38" s="20"/>
      <c r="L38" s="20"/>
      <c r="M38" s="18">
        <f>[1]Rekapitulace!$G$4*G38*H38</f>
        <v>0</v>
      </c>
      <c r="N38" s="18">
        <f>[1]Rekapitulace!$H$4*G38*I38</f>
        <v>0</v>
      </c>
      <c r="O38" s="15" t="s">
        <v>7</v>
      </c>
      <c r="R38" s="32">
        <f>J38</f>
        <v>0</v>
      </c>
    </row>
    <row r="39" spans="1:18" ht="28.8" x14ac:dyDescent="0.3">
      <c r="A39" s="21" t="s">
        <v>27</v>
      </c>
      <c r="B39" s="21" t="s">
        <v>177</v>
      </c>
      <c r="C39" s="21" t="s">
        <v>177</v>
      </c>
      <c r="D39" s="22" t="s">
        <v>220</v>
      </c>
      <c r="E39" s="23" t="s">
        <v>221</v>
      </c>
      <c r="F39" s="22" t="s">
        <v>180</v>
      </c>
      <c r="G39" s="24">
        <v>40</v>
      </c>
      <c r="H39" s="25">
        <v>400</v>
      </c>
      <c r="I39" s="25"/>
      <c r="J39" s="26">
        <f t="shared" si="0"/>
        <v>16000</v>
      </c>
      <c r="K39" s="20">
        <v>0</v>
      </c>
      <c r="L39" s="20">
        <v>0</v>
      </c>
      <c r="M39" s="27">
        <f>[1]Rekapitulace!$G$4*G39*H39</f>
        <v>1920</v>
      </c>
      <c r="N39" s="27">
        <f>[1]Rekapitulace!$H$4*G39*I39</f>
        <v>0</v>
      </c>
      <c r="O39" s="28" t="s">
        <v>7</v>
      </c>
      <c r="R39" s="32">
        <f>J39</f>
        <v>16000</v>
      </c>
    </row>
    <row r="40" spans="1:18" x14ac:dyDescent="0.3">
      <c r="A40" s="21"/>
      <c r="B40" s="21"/>
      <c r="C40" s="21"/>
      <c r="D40" s="22"/>
      <c r="E40" s="23"/>
      <c r="F40" s="22"/>
      <c r="G40" s="24"/>
      <c r="H40" s="30"/>
      <c r="I40" s="30"/>
      <c r="J40" s="26">
        <f t="shared" si="0"/>
        <v>0</v>
      </c>
      <c r="K40" s="20"/>
      <c r="L40" s="20"/>
      <c r="M40" s="27">
        <f>[1]Rekapitulace!$G$4*G40*H40</f>
        <v>0</v>
      </c>
      <c r="N40" s="27">
        <f>[1]Rekapitulace!$H$4*G40*I40</f>
        <v>0</v>
      </c>
      <c r="O40" s="15"/>
    </row>
    <row r="41" spans="1:18" x14ac:dyDescent="0.3">
      <c r="Q41" s="32">
        <f>SUM(Q8:Q23)</f>
        <v>80459</v>
      </c>
      <c r="R41" s="32">
        <f>SUM(R8:R39)</f>
        <v>86990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sil</vt:lpstr>
      <vt:lpstr>slp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Kopecky</dc:creator>
  <cp:lastModifiedBy>Ondrej Kopecky</cp:lastModifiedBy>
  <dcterms:created xsi:type="dcterms:W3CDTF">2025-10-16T08:10:02Z</dcterms:created>
  <dcterms:modified xsi:type="dcterms:W3CDTF">2025-12-15T07:34:52Z</dcterms:modified>
</cp:coreProperties>
</file>