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upcik\Desktop\Rozpočty 2025\"/>
    </mc:Choice>
  </mc:AlternateContent>
  <xr:revisionPtr revIDLastSave="0" documentId="13_ncr:11_{DFCADD25-1BB8-4836-B0EE-EEFD2C387E24}" xr6:coauthVersionLast="47" xr6:coauthVersionMax="47" xr10:uidLastSave="{00000000-0000-0000-0000-000000000000}"/>
  <bookViews>
    <workbookView xWindow="-110" yWindow="-110" windowWidth="38620" windowHeight="21100" firstSheet="1" activeTab="1" xr2:uid="{00000000-000D-0000-FFFF-FFFF00000000}"/>
  </bookViews>
  <sheets>
    <sheet name="Pokyny pro vyplnění" sheetId="11" state="hidden" r:id="rId1"/>
    <sheet name="Stavba" sheetId="1" r:id="rId2"/>
    <sheet name="VzorPolozky" sheetId="10" state="hidden" r:id="rId3"/>
    <sheet name="5 1 Pol" sheetId="12" r:id="rId4"/>
  </sheets>
  <externalReferences>
    <externalReference r:id="rId5"/>
  </externalReferences>
  <definedNames>
    <definedName name="CelkemDPHVypocet" localSheetId="1">Stavba!$H$42</definedName>
    <definedName name="CenaCelkem">Stavba!$G$29</definedName>
    <definedName name="CenaCelkemBezDPH">Stavba!$G$28</definedName>
    <definedName name="CenaCelkemVypocet" localSheetId="1">Stavba!$I$42</definedName>
    <definedName name="cisloobjektu">Stavba!$D$3</definedName>
    <definedName name="CisloRozpoctu">'[1]Krycí list'!$C$2</definedName>
    <definedName name="CisloStavby" localSheetId="1">Stavba!$D$2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Stavba!$E$13:$G$13</definedName>
    <definedName name="DPHSni">Stavba!$G$24</definedName>
    <definedName name="DPHZakl">Stavba!$G$26</definedName>
    <definedName name="dpsc" localSheetId="1">Stavba!$D$13</definedName>
    <definedName name="IČO" localSheetId="1">Stavba!$I$11</definedName>
    <definedName name="Mena">Stavba!$J$29</definedName>
    <definedName name="MistoStavby">Stavba!$D$4</definedName>
    <definedName name="nazevobjektu">Stavba!$E$3</definedName>
    <definedName name="NazevRozpoctu">'[1]Krycí list'!$D$2</definedName>
    <definedName name="NazevStavby" localSheetId="1">Stavba!$E$2</definedName>
    <definedName name="nazevstavby">'[1]Krycí list'!$C$7</definedName>
    <definedName name="NazevStavebnihoRozpoctu">Stavba!$E$4</definedName>
    <definedName name="_xlnm.Print_Titles" localSheetId="3">'5 1 Pol'!$1:$7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3">'5 1 Pol'!$A$1:$Y$32</definedName>
    <definedName name="_xlnm.Print_Area" localSheetId="1">Stavba!$A$1:$J$55</definedName>
    <definedName name="odic" localSheetId="1">Stavba!$I$6</definedName>
    <definedName name="oico" localSheetId="1">Stavba!$I$5</definedName>
    <definedName name="omisto" localSheetId="1">Stavba!$E$7</definedName>
    <definedName name="onazev" localSheetId="1">Stavba!$D$6</definedName>
    <definedName name="opsc" localSheetId="1">Stavba!$D$7</definedName>
    <definedName name="padresa">Stavba!$D$9</definedName>
    <definedName name="pdic">Stavba!$I$9</definedName>
    <definedName name="pico">Stavba!$I$8</definedName>
    <definedName name="pmisto">Stavba!$E$10</definedName>
    <definedName name="PocetMJ">#REF!</definedName>
    <definedName name="PoptavkaID">Stavba!$A$1</definedName>
    <definedName name="pPSC">Stavba!$D$10</definedName>
    <definedName name="Projektant">Stavba!$D$8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Stavba!$F$42</definedName>
    <definedName name="ZakladDPHZakl">Stavba!$G$25</definedName>
    <definedName name="ZakladDPHZaklVypocet" localSheetId="1">Stavba!$G$42</definedName>
    <definedName name="ZaObjednatele">Stavba!$G$34</definedName>
    <definedName name="Zaokrouhleni">Stavba!$G$27</definedName>
    <definedName name="ZaZhotovitele">Stavba!$D$34</definedName>
    <definedName name="Zhotovitel">Stavba!$D$11:$G$11</definedName>
  </definedNames>
  <calcPr calcId="191029"/>
  <customWorkbookViews>
    <customWorkbookView name="Radim" guid="{B7E7C763-C459-487D-8ABA-5CFDDFBD5A84}" maximized="1" xWindow="-8" yWindow="-8" windowWidth="1296" windowHeight="104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5" i="1" l="1"/>
  <c r="J54" i="1"/>
  <c r="J53" i="1"/>
  <c r="J52" i="1"/>
  <c r="J51" i="1"/>
  <c r="J50" i="1"/>
  <c r="J49" i="1"/>
  <c r="J55" i="1" s="1"/>
  <c r="F42" i="1"/>
  <c r="G42" i="1"/>
  <c r="H42" i="1"/>
  <c r="I42" i="1"/>
  <c r="J41" i="1"/>
  <c r="J40" i="1"/>
  <c r="J39" i="1"/>
  <c r="J42" i="1" s="1"/>
  <c r="I21" i="1"/>
  <c r="J28" i="1"/>
  <c r="J26" i="1"/>
  <c r="G38" i="1"/>
  <c r="F38" i="1"/>
  <c r="J23" i="1"/>
  <c r="J24" i="1"/>
  <c r="J25" i="1"/>
  <c r="J27" i="1"/>
  <c r="E24" i="1"/>
  <c r="E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Radim Štěpánek</author>
    <author>Pavel Veternik</author>
  </authors>
  <commentList>
    <comment ref="D11" authorId="0" shapeId="0" xr:uid="{00000000-0006-0000-0100-000001000000}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 xr:uid="{00000000-0006-0000-0100-000002000000}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 xr:uid="{00000000-0006-0000-0100-000003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 xr:uid="{00000000-0006-0000-0100-000004000000}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D13" authorId="0" shapeId="0" xr:uid="{00000000-0006-0000-0100-000005000000}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E13" authorId="1" shapeId="0" xr:uid="{00000000-0006-0000-0100-000006000000}">
      <text>
        <r>
          <rPr>
            <sz val="9"/>
            <color indexed="81"/>
            <rFont val="Tahoma"/>
            <family val="2"/>
            <charset val="238"/>
          </rPr>
          <t>Místo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Miroslav Kupčík</author>
  </authors>
  <commentList>
    <comment ref="S6" authorId="0" shapeId="0" xr:uid="{74D552A1-E0ED-4640-A115-74ED98E51E49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FC2F8C26-D461-4384-96B6-988002234706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sharedStrings.xml><?xml version="1.0" encoding="utf-8"?>
<sst xmlns="http://schemas.openxmlformats.org/spreadsheetml/2006/main" count="297" uniqueCount="150">
  <si>
    <t>%</t>
  </si>
  <si>
    <t>Cena celkem</t>
  </si>
  <si>
    <t>Za zhotovitele</t>
  </si>
  <si>
    <t>Za objednatele</t>
  </si>
  <si>
    <t>Položkový rozpočet stavby</t>
  </si>
  <si>
    <t>Zaokrouhlení</t>
  </si>
  <si>
    <t>Název</t>
  </si>
  <si>
    <t xml:space="preserve">Položkový rozpočet </t>
  </si>
  <si>
    <t>S: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</si>
  <si>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</si>
  <si>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</si>
  <si>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</si>
  <si>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</si>
  <si>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</si>
  <si>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</si>
  <si>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</si>
  <si>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</si>
  <si>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</si>
  <si>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</si>
  <si>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</si>
  <si>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</si>
  <si>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</si>
  <si>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</si>
  <si>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Objednatel:</t>
  </si>
  <si>
    <t>Stavba: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</si>
  <si>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</si>
  <si>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</si>
  <si>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</si>
  <si>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</si>
  <si>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</si>
  <si>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</si>
  <si>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</si>
  <si>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</si>
  <si>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</si>
  <si>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</si>
  <si>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</si>
  <si>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DIČ:</t>
  </si>
  <si>
    <t>Cena celkem s DPH</t>
  </si>
  <si>
    <t>#RTSROZP#</t>
  </si>
  <si>
    <t>#CASTI&gt;&gt;</t>
  </si>
  <si>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</si>
  <si>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</si>
  <si>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IČO:</t>
  </si>
  <si>
    <t>1</t>
  </si>
  <si>
    <t>stavba</t>
  </si>
  <si>
    <t>5</t>
  </si>
  <si>
    <t>Vybourání šaten v I. NP</t>
  </si>
  <si>
    <t>Objekt:</t>
  </si>
  <si>
    <t>Rozpočet:</t>
  </si>
  <si>
    <t>250403</t>
  </si>
  <si>
    <t xml:space="preserve">ZŠ Gajdošova </t>
  </si>
  <si>
    <t>Stavba</t>
  </si>
  <si>
    <t>Celkem za stavbu</t>
  </si>
  <si>
    <t>CZK</t>
  </si>
  <si>
    <t>Rekapitulace dílů</t>
  </si>
  <si>
    <t>Typ dílu</t>
  </si>
  <si>
    <t>61</t>
  </si>
  <si>
    <t>Úpravy povrchů vnitřní</t>
  </si>
  <si>
    <t>95</t>
  </si>
  <si>
    <t>Dokončovací konstrukce na pozemních stavbách</t>
  </si>
  <si>
    <t>96</t>
  </si>
  <si>
    <t>Bourání konstrukcí</t>
  </si>
  <si>
    <t>99</t>
  </si>
  <si>
    <t>Staveništní přesun hmot</t>
  </si>
  <si>
    <t>767</t>
  </si>
  <si>
    <t>Konstrukce zámečnické</t>
  </si>
  <si>
    <t>D96</t>
  </si>
  <si>
    <t>Přesuny suti a vybouraných hmot</t>
  </si>
  <si>
    <t>PSU</t>
  </si>
  <si>
    <t>VN</t>
  </si>
  <si>
    <t>ON</t>
  </si>
  <si>
    <t>#TypZaznamu#</t>
  </si>
  <si>
    <t>STA</t>
  </si>
  <si>
    <t>OBJ</t>
  </si>
  <si>
    <t>ROZ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</si>
  <si>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</si>
  <si>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</si>
  <si>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</si>
  <si>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</si>
  <si>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</si>
  <si>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</si>
  <si>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</si>
  <si>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</si>
  <si>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</si>
  <si>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</si>
  <si>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</si>
  <si>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</si>
  <si>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</si>
  <si>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</si>
  <si>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</si>
  <si>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 / platnost</t>
  </si>
  <si>
    <t>Cenová úroveň</t>
  </si>
  <si>
    <t>Nhod / MJ</t>
  </si>
  <si>
    <t>Nhod celk.</t>
  </si>
  <si>
    <t>Dodavatel</t>
  </si>
  <si>
    <t>Typ položky</t>
  </si>
  <si>
    <t>Stav položky</t>
  </si>
  <si>
    <t>Díl:</t>
  </si>
  <si>
    <t>DIL</t>
  </si>
  <si>
    <t>612409991RT2</t>
  </si>
  <si>
    <t>Začištění omítek kolem oken,dveří apod. s použitím suché maltové směsi</t>
  </si>
  <si>
    <t>m</t>
  </si>
  <si>
    <t>RTS 25/ I</t>
  </si>
  <si>
    <t>Indiv</t>
  </si>
  <si>
    <t>Práce</t>
  </si>
  <si>
    <t>Běžná</t>
  </si>
  <si>
    <t>POL1_</t>
  </si>
  <si>
    <t>612421231RT2</t>
  </si>
  <si>
    <t>Oprava vápen.omítek stěn do 10 % pl. - štukových s použitím suché maltové směsi</t>
  </si>
  <si>
    <t>m2</t>
  </si>
  <si>
    <t>61882</t>
  </si>
  <si>
    <t>Úprava sádrokartonové konstrukce u napojení příček</t>
  </si>
  <si>
    <t>kpl.</t>
  </si>
  <si>
    <t>Vlastní</t>
  </si>
  <si>
    <t>952901111R00</t>
  </si>
  <si>
    <t>Vyčištění budov o výšce podlaží do 4 m</t>
  </si>
  <si>
    <t>962031145R00</t>
  </si>
  <si>
    <t>Bourání příček z tvárnic pórobetonových tl. 150 mm</t>
  </si>
  <si>
    <t>968061125R00</t>
  </si>
  <si>
    <t>Vyvěšení dřevěných a plastových dveřních křídel pl. do 2 m2</t>
  </si>
  <si>
    <t>kus</t>
  </si>
  <si>
    <t>968072455R00</t>
  </si>
  <si>
    <t>Vybourání kovových dveřních zárubní pl. do 2 m2</t>
  </si>
  <si>
    <t>999281145R00</t>
  </si>
  <si>
    <t>Přesun hmot pro opravy a údržbu do v. 6 m, nošením</t>
  </si>
  <si>
    <t>t</t>
  </si>
  <si>
    <t>Přesun hmot</t>
  </si>
  <si>
    <t>POL7_</t>
  </si>
  <si>
    <t>767996802R00</t>
  </si>
  <si>
    <t>Demontáž atypických ocelových konstr. do 100 kg</t>
  </si>
  <si>
    <t>kg</t>
  </si>
  <si>
    <t>767882</t>
  </si>
  <si>
    <t>Úprava mříže u poslední nebourané kóje</t>
  </si>
  <si>
    <t>979086112R00</t>
  </si>
  <si>
    <t>Nakládání nebo překládání suti a vybouraných hmot</t>
  </si>
  <si>
    <t>Přesun suti</t>
  </si>
  <si>
    <t>POL8_</t>
  </si>
  <si>
    <t>979011111R00</t>
  </si>
  <si>
    <t>Svislá doprava suti a vybour. hmot za 2.NP a 1.PP</t>
  </si>
  <si>
    <t>979081111R00</t>
  </si>
  <si>
    <t>Odvoz suti a vybour. hmot na skládku do 1 km</t>
  </si>
  <si>
    <t>979081121R00</t>
  </si>
  <si>
    <t>Příplatek k odvozu za každý další 1 km</t>
  </si>
  <si>
    <t>979082111R00</t>
  </si>
  <si>
    <t>Vnitrostaveništní doprava suti do 10 m</t>
  </si>
  <si>
    <t>979082121R00</t>
  </si>
  <si>
    <t>Příplatek k vnitrost. dopravě suti za dalších 5 m</t>
  </si>
  <si>
    <t>979999999R00</t>
  </si>
  <si>
    <t>Poplatek za skládku 10 % příměsí - DUFONEV Brno</t>
  </si>
  <si>
    <t>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</si>
</sst>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"/>
  </numFmts>
  <fonts count="18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sz val="10"/>
      <color rgb="FFD6E1EE"/>
      <name val="Arial CE"/>
      <charset val="238"/>
    </font>
    <font>
      <b/>
      <sz val="9"/>
      <name val="Arial CE"/>
      <charset val="238"/>
    </font>
    <font>
      <sz val="8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6E1EE"/>
        <bgColor indexed="64"/>
      </patternFill>
    </fill>
    <fill>
      <patternFill patternType="solid">
        <fgColor rgb="FFDBDBDB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43">
    <xf numFmtId="0" fontId="0" fillId="0" borderId="0" xfId="0"/>
    <xf numFmtId="14" fontId="3" fillId="0" borderId="0" xfId="0" applyNumberFormat="1" applyFont="1" applyAlignment="1">
      <alignment horizontal="left"/>
    </xf>
    <xf numFmtId="0" fontId="0" fillId="0" borderId="1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8" fillId="0" borderId="1" xfId="0" applyFont="1" applyBorder="1"/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0" fontId="0" fillId="0" borderId="6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/>
    <xf numFmtId="0" fontId="0" fillId="0" borderId="9" xfId="0" applyBorder="1" applyAlignment="1">
      <alignment horizontal="left" indent="1"/>
    </xf>
    <xf numFmtId="0" fontId="0" fillId="0" borderId="6" xfId="0" applyBorder="1" applyAlignment="1">
      <alignment horizontal="right"/>
    </xf>
    <xf numFmtId="49" fontId="0" fillId="0" borderId="8" xfId="0" applyNumberForma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14" xfId="0" applyBorder="1" applyAlignment="1">
      <alignment horizontal="left" indent="1"/>
    </xf>
    <xf numFmtId="0" fontId="0" fillId="0" borderId="17" xfId="0" applyBorder="1" applyAlignment="1">
      <alignment horizontal="left" vertical="top" indent="1"/>
    </xf>
    <xf numFmtId="0" fontId="8" fillId="0" borderId="18" xfId="0" applyFont="1" applyBorder="1" applyAlignment="1">
      <alignment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/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8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wrapText="1"/>
    </xf>
    <xf numFmtId="0" fontId="8" fillId="0" borderId="0" xfId="0" applyFont="1" applyAlignment="1">
      <alignment vertical="center" wrapText="1"/>
    </xf>
    <xf numFmtId="0" fontId="8" fillId="0" borderId="6" xfId="0" applyFont="1" applyBorder="1" applyAlignment="1">
      <alignment horizontal="right" vertical="center" wrapText="1"/>
    </xf>
    <xf numFmtId="0" fontId="0" fillId="0" borderId="6" xfId="0" applyBorder="1" applyAlignment="1">
      <alignment vertical="center" wrapText="1"/>
    </xf>
    <xf numFmtId="0" fontId="0" fillId="0" borderId="18" xfId="0" applyBorder="1" applyAlignment="1">
      <alignment vertical="top" wrapText="1"/>
    </xf>
    <xf numFmtId="0" fontId="8" fillId="0" borderId="18" xfId="0" applyFont="1" applyBorder="1" applyAlignment="1">
      <alignment horizontal="left" vertical="top" wrapText="1"/>
    </xf>
    <xf numFmtId="0" fontId="8" fillId="0" borderId="18" xfId="0" applyFont="1" applyBorder="1" applyAlignment="1">
      <alignment vertical="center" wrapText="1"/>
    </xf>
    <xf numFmtId="0" fontId="0" fillId="0" borderId="6" xfId="0" applyBorder="1" applyAlignment="1">
      <alignment horizontal="left" wrapText="1"/>
    </xf>
    <xf numFmtId="0" fontId="0" fillId="0" borderId="12" xfId="0" applyBorder="1" applyAlignment="1">
      <alignment horizontal="left" vertical="center" wrapText="1"/>
    </xf>
    <xf numFmtId="0" fontId="0" fillId="0" borderId="12" xfId="0" applyBorder="1" applyAlignment="1">
      <alignment wrapText="1"/>
    </xf>
    <xf numFmtId="0" fontId="8" fillId="0" borderId="12" xfId="0" applyFont="1" applyBorder="1" applyAlignment="1">
      <alignment horizontal="left" vertical="center" wrapText="1"/>
    </xf>
    <xf numFmtId="0" fontId="8" fillId="0" borderId="12" xfId="0" applyFont="1" applyBorder="1" applyAlignment="1">
      <alignment wrapText="1"/>
    </xf>
    <xf numFmtId="1" fontId="8" fillId="0" borderId="12" xfId="0" applyNumberFormat="1" applyFont="1" applyBorder="1" applyAlignment="1">
      <alignment horizontal="right" vertical="center" wrapText="1"/>
    </xf>
    <xf numFmtId="1" fontId="8" fillId="0" borderId="15" xfId="0" applyNumberFormat="1" applyFont="1" applyBorder="1" applyAlignment="1">
      <alignment horizontal="right" vertical="center" wrapText="1"/>
    </xf>
    <xf numFmtId="0" fontId="0" fillId="0" borderId="6" xfId="0" applyBorder="1" applyAlignment="1">
      <alignment horizontal="left" vertical="center" wrapText="1"/>
    </xf>
    <xf numFmtId="1" fontId="8" fillId="0" borderId="10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1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8" fillId="0" borderId="6" xfId="0" applyFont="1" applyBorder="1" applyAlignment="1">
      <alignment vertical="top" wrapText="1"/>
    </xf>
    <xf numFmtId="0" fontId="8" fillId="0" borderId="0" xfId="0" applyFont="1" applyAlignment="1">
      <alignment wrapText="1"/>
    </xf>
    <xf numFmtId="0" fontId="0" fillId="0" borderId="4" xfId="0" applyBorder="1" applyAlignment="1">
      <alignment wrapText="1"/>
    </xf>
    <xf numFmtId="0" fontId="3" fillId="2" borderId="0" xfId="0" applyFont="1" applyFill="1" applyAlignment="1">
      <alignment horizontal="left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22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0" fontId="8" fillId="0" borderId="0" xfId="0" applyFont="1" applyAlignment="1">
      <alignment horizontal="left" vertical="center" wrapText="1"/>
    </xf>
    <xf numFmtId="1" fontId="0" fillId="0" borderId="6" xfId="0" applyNumberFormat="1" applyBorder="1" applyAlignment="1">
      <alignment horizontal="right" indent="1"/>
    </xf>
    <xf numFmtId="0" fontId="8" fillId="0" borderId="18" xfId="0" applyFont="1" applyBorder="1" applyAlignment="1">
      <alignment horizontal="left" vertical="center"/>
    </xf>
    <xf numFmtId="0" fontId="0" fillId="0" borderId="6" xfId="0" applyBorder="1" applyAlignment="1">
      <alignment horizontal="right" indent="1"/>
    </xf>
    <xf numFmtId="0" fontId="0" fillId="0" borderId="8" xfId="0" applyBorder="1" applyAlignment="1">
      <alignment horizontal="right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22" xfId="0" applyNumberFormat="1" applyFont="1" applyBorder="1" applyAlignment="1">
      <alignment horizontal="right" vertical="center" indent="1"/>
    </xf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8" fillId="0" borderId="18" xfId="0" applyFont="1" applyBorder="1" applyAlignment="1">
      <alignment horizontal="left" vertical="center" wrapText="1"/>
    </xf>
    <xf numFmtId="0" fontId="0" fillId="0" borderId="1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18" xfId="0" applyBorder="1" applyAlignment="1">
      <alignment horizontal="center" wrapText="1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1" fillId="0" borderId="16" xfId="0" applyNumberFormat="1" applyFont="1" applyBorder="1" applyAlignment="1">
      <alignment horizontal="right" vertical="center" indent="1"/>
    </xf>
    <xf numFmtId="0" fontId="8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4" fontId="0" fillId="0" borderId="1" xfId="0" applyNumberFormat="1" applyBorder="1"/>
    <xf numFmtId="0" fontId="9" fillId="3" borderId="1" xfId="0" applyFont="1" applyFill="1" applyBorder="1" applyAlignment="1">
      <alignment horizontal="left" vertical="center" indent="1"/>
    </xf>
    <xf numFmtId="0" fontId="0" fillId="3" borderId="0" xfId="0" applyFill="1" applyAlignment="1">
      <alignment wrapText="1"/>
    </xf>
    <xf numFmtId="49" fontId="6" fillId="3" borderId="0" xfId="0" applyNumberFormat="1" applyFont="1" applyFill="1" applyAlignment="1">
      <alignment horizontal="left" vertical="center" wrapText="1"/>
    </xf>
    <xf numFmtId="49" fontId="6" fillId="3" borderId="18" xfId="0" applyNumberFormat="1" applyFont="1" applyFill="1" applyBorder="1" applyAlignment="1">
      <alignment horizontal="left" vertical="center" wrapText="1"/>
    </xf>
    <xf numFmtId="0" fontId="0" fillId="3" borderId="18" xfId="0" applyFill="1" applyBorder="1" applyAlignment="1">
      <alignment wrapText="1"/>
    </xf>
    <xf numFmtId="0" fontId="0" fillId="3" borderId="19" xfId="0" applyFill="1" applyBorder="1" applyAlignment="1">
      <alignment wrapText="1"/>
    </xf>
    <xf numFmtId="0" fontId="0" fillId="3" borderId="1" xfId="0" applyFill="1" applyBorder="1" applyAlignment="1">
      <alignment horizontal="left" vertical="center" indent="1"/>
    </xf>
    <xf numFmtId="49" fontId="8" fillId="3" borderId="0" xfId="0" applyNumberFormat="1" applyFont="1" applyFill="1" applyAlignment="1">
      <alignment horizontal="left" vertical="center" wrapText="1"/>
    </xf>
    <xf numFmtId="49" fontId="8" fillId="3" borderId="0" xfId="0" applyNumberFormat="1" applyFont="1" applyFill="1" applyAlignment="1">
      <alignment horizontal="left" vertical="center" wrapText="1"/>
    </xf>
    <xf numFmtId="0" fontId="0" fillId="3" borderId="0" xfId="0" applyFill="1" applyAlignment="1">
      <alignment wrapText="1"/>
    </xf>
    <xf numFmtId="0" fontId="0" fillId="3" borderId="2" xfId="0" applyFill="1" applyBorder="1" applyAlignment="1">
      <alignment wrapText="1"/>
    </xf>
    <xf numFmtId="0" fontId="0" fillId="3" borderId="9" xfId="0" applyFill="1" applyBorder="1" applyAlignment="1">
      <alignment horizontal="left" vertical="center" indent="1"/>
    </xf>
    <xf numFmtId="0" fontId="0" fillId="3" borderId="6" xfId="0" applyFill="1" applyBorder="1" applyAlignment="1">
      <alignment wrapText="1"/>
    </xf>
    <xf numFmtId="49" fontId="8" fillId="3" borderId="6" xfId="0" applyNumberFormat="1" applyFont="1" applyFill="1" applyBorder="1" applyAlignment="1">
      <alignment horizontal="left" vertical="center" wrapText="1"/>
    </xf>
    <xf numFmtId="49" fontId="8" fillId="3" borderId="6" xfId="0" applyNumberFormat="1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4" fontId="0" fillId="0" borderId="0" xfId="0" applyNumberFormat="1"/>
    <xf numFmtId="4" fontId="0" fillId="0" borderId="26" xfId="0" applyNumberFormat="1" applyBorder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4" fontId="7" fillId="4" borderId="28" xfId="0" applyNumberFormat="1" applyFont="1" applyFill="1" applyBorder="1" applyAlignment="1">
      <alignment vertical="center"/>
    </xf>
    <xf numFmtId="4" fontId="7" fillId="4" borderId="29" xfId="0" applyNumberFormat="1" applyFont="1" applyFill="1" applyBorder="1" applyAlignment="1">
      <alignment vertical="center" wrapText="1"/>
    </xf>
    <xf numFmtId="4" fontId="10" fillId="4" borderId="30" xfId="0" applyNumberFormat="1" applyFont="1" applyFill="1" applyBorder="1" applyAlignment="1">
      <alignment horizontal="center" vertical="center" wrapText="1" shrinkToFit="1"/>
    </xf>
    <xf numFmtId="4" fontId="7" fillId="4" borderId="28" xfId="0" applyNumberFormat="1" applyFont="1" applyFill="1" applyBorder="1" applyAlignment="1">
      <alignment horizontal="center" vertical="center" wrapText="1" shrinkToFit="1"/>
    </xf>
    <xf numFmtId="4" fontId="7" fillId="4" borderId="30" xfId="0" applyNumberFormat="1" applyFont="1" applyFill="1" applyBorder="1" applyAlignment="1">
      <alignment horizontal="center" vertical="center" wrapText="1" shrinkToFit="1"/>
    </xf>
    <xf numFmtId="3" fontId="7" fillId="4" borderId="30" xfId="0" applyNumberFormat="1" applyFont="1" applyFill="1" applyBorder="1" applyAlignment="1">
      <alignment horizontal="center" vertical="center" wrapText="1"/>
    </xf>
    <xf numFmtId="4" fontId="0" fillId="0" borderId="31" xfId="0" applyNumberFormat="1" applyBorder="1" applyAlignment="1">
      <alignment vertical="center"/>
    </xf>
    <xf numFmtId="4" fontId="0" fillId="0" borderId="32" xfId="0" applyNumberFormat="1" applyBorder="1" applyAlignment="1">
      <alignment vertical="center" wrapText="1"/>
    </xf>
    <xf numFmtId="4" fontId="3" fillId="0" borderId="32" xfId="0" applyNumberFormat="1" applyFont="1" applyBorder="1" applyAlignment="1">
      <alignment horizontal="right" vertical="center" wrapText="1" shrinkToFit="1"/>
    </xf>
    <xf numFmtId="4" fontId="3" fillId="0" borderId="32" xfId="0" applyNumberFormat="1" applyFont="1" applyBorder="1" applyAlignment="1">
      <alignment horizontal="right" vertical="center" shrinkToFit="1"/>
    </xf>
    <xf numFmtId="4" fontId="0" fillId="0" borderId="32" xfId="0" applyNumberFormat="1" applyBorder="1" applyAlignment="1">
      <alignment vertical="center" shrinkToFit="1"/>
    </xf>
    <xf numFmtId="4" fontId="0" fillId="0" borderId="33" xfId="0" applyNumberFormat="1" applyBorder="1" applyAlignment="1">
      <alignment vertical="center" shrinkToFit="1"/>
    </xf>
    <xf numFmtId="3" fontId="0" fillId="0" borderId="33" xfId="0" applyNumberFormat="1" applyBorder="1" applyAlignment="1">
      <alignment vertical="center"/>
    </xf>
    <xf numFmtId="4" fontId="8" fillId="0" borderId="31" xfId="0" applyNumberFormat="1" applyFont="1" applyBorder="1" applyAlignment="1">
      <alignment vertical="center"/>
    </xf>
    <xf numFmtId="4" fontId="8" fillId="0" borderId="32" xfId="0" applyNumberFormat="1" applyFont="1" applyBorder="1" applyAlignment="1">
      <alignment vertical="center" wrapText="1"/>
    </xf>
    <xf numFmtId="4" fontId="8" fillId="0" borderId="32" xfId="0" applyNumberFormat="1" applyFont="1" applyBorder="1" applyAlignment="1">
      <alignment vertical="center" wrapText="1" shrinkToFit="1"/>
    </xf>
    <xf numFmtId="4" fontId="8" fillId="0" borderId="32" xfId="0" applyNumberFormat="1" applyFont="1" applyBorder="1" applyAlignment="1">
      <alignment vertical="center" shrinkToFit="1"/>
    </xf>
    <xf numFmtId="4" fontId="8" fillId="0" borderId="33" xfId="0" applyNumberFormat="1" applyFont="1" applyBorder="1" applyAlignment="1">
      <alignment vertical="center" shrinkToFit="1"/>
    </xf>
    <xf numFmtId="3" fontId="8" fillId="0" borderId="33" xfId="0" applyNumberFormat="1" applyFont="1" applyBorder="1" applyAlignment="1">
      <alignment vertical="center"/>
    </xf>
    <xf numFmtId="4" fontId="0" fillId="0" borderId="31" xfId="0" applyNumberFormat="1" applyBorder="1" applyAlignment="1">
      <alignment horizontal="left" vertical="center"/>
    </xf>
    <xf numFmtId="4" fontId="0" fillId="0" borderId="32" xfId="0" applyNumberFormat="1" applyBorder="1" applyAlignment="1">
      <alignment vertical="center" wrapText="1" shrinkToFit="1"/>
    </xf>
    <xf numFmtId="4" fontId="0" fillId="3" borderId="34" xfId="0" applyNumberFormat="1" applyFill="1" applyBorder="1" applyAlignment="1">
      <alignment vertical="center"/>
    </xf>
    <xf numFmtId="4" fontId="0" fillId="3" borderId="35" xfId="0" applyNumberFormat="1" applyFill="1" applyBorder="1" applyAlignment="1">
      <alignment vertical="center"/>
    </xf>
    <xf numFmtId="4" fontId="15" fillId="3" borderId="35" xfId="0" applyNumberFormat="1" applyFont="1" applyFill="1" applyBorder="1" applyAlignment="1">
      <alignment vertical="center" wrapText="1" shrinkToFit="1"/>
    </xf>
    <xf numFmtId="4" fontId="15" fillId="3" borderId="35" xfId="0" applyNumberFormat="1" applyFont="1" applyFill="1" applyBorder="1" applyAlignment="1">
      <alignment vertical="center" shrinkToFit="1"/>
    </xf>
    <xf numFmtId="4" fontId="0" fillId="3" borderId="36" xfId="0" applyNumberFormat="1" applyFill="1" applyBorder="1" applyAlignment="1">
      <alignment vertical="center" shrinkToFit="1"/>
    </xf>
    <xf numFmtId="3" fontId="0" fillId="3" borderId="36" xfId="0" applyNumberForma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4" fontId="4" fillId="3" borderId="7" xfId="0" applyNumberFormat="1" applyFont="1" applyFill="1" applyBorder="1" applyAlignment="1">
      <alignment horizontal="left" vertical="center"/>
    </xf>
    <xf numFmtId="4" fontId="12" fillId="3" borderId="7" xfId="0" applyNumberFormat="1" applyFont="1" applyFill="1" applyBorder="1" applyAlignment="1">
      <alignment horizontal="right" vertical="center"/>
    </xf>
    <xf numFmtId="2" fontId="12" fillId="3" borderId="7" xfId="0" applyNumberFormat="1" applyFont="1" applyFill="1" applyBorder="1" applyAlignment="1">
      <alignment horizontal="right" vertical="center"/>
    </xf>
    <xf numFmtId="49" fontId="0" fillId="3" borderId="13" xfId="0" applyNumberFormat="1" applyFill="1" applyBorder="1" applyAlignment="1">
      <alignment horizontal="left" vertical="center"/>
    </xf>
    <xf numFmtId="0" fontId="0" fillId="3" borderId="7" xfId="0" applyFill="1" applyBorder="1" applyAlignment="1">
      <alignment wrapText="1"/>
    </xf>
    <xf numFmtId="0" fontId="0" fillId="3" borderId="7" xfId="0" applyFill="1" applyBorder="1"/>
    <xf numFmtId="49" fontId="8" fillId="3" borderId="13" xfId="0" applyNumberFormat="1" applyFont="1" applyFill="1" applyBorder="1" applyAlignment="1">
      <alignment horizontal="left" vertical="center"/>
    </xf>
    <xf numFmtId="0" fontId="6" fillId="0" borderId="0" xfId="0" applyFont="1"/>
    <xf numFmtId="49" fontId="0" fillId="0" borderId="0" xfId="0" applyNumberFormat="1"/>
    <xf numFmtId="0" fontId="16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0" fontId="16" fillId="4" borderId="28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49" fontId="7" fillId="0" borderId="31" xfId="0" applyNumberFormat="1" applyFont="1" applyBorder="1" applyAlignment="1">
      <alignment vertical="center"/>
    </xf>
    <xf numFmtId="49" fontId="7" fillId="0" borderId="31" xfId="0" applyNumberFormat="1" applyFont="1" applyBorder="1" applyAlignment="1">
      <alignment vertical="center" wrapText="1"/>
    </xf>
    <xf numFmtId="49" fontId="7" fillId="0" borderId="32" xfId="0" applyNumberFormat="1" applyFont="1" applyBorder="1" applyAlignment="1">
      <alignment vertical="center" wrapText="1"/>
    </xf>
    <xf numFmtId="4" fontId="7" fillId="0" borderId="33" xfId="0" applyNumberFormat="1" applyFont="1" applyBorder="1" applyAlignment="1">
      <alignment vertical="center"/>
    </xf>
    <xf numFmtId="0" fontId="7" fillId="3" borderId="34" xfId="0" applyFont="1" applyFill="1" applyBorder="1" applyAlignment="1">
      <alignment vertical="center"/>
    </xf>
    <xf numFmtId="0" fontId="7" fillId="3" borderId="34" xfId="0" applyFont="1" applyFill="1" applyBorder="1" applyAlignment="1">
      <alignment vertical="center" wrapText="1"/>
    </xf>
    <xf numFmtId="0" fontId="7" fillId="3" borderId="35" xfId="0" applyFont="1" applyFill="1" applyBorder="1" applyAlignment="1">
      <alignment vertical="center" wrapText="1"/>
    </xf>
    <xf numFmtId="4" fontId="7" fillId="3" borderId="36" xfId="0" applyNumberFormat="1" applyFont="1" applyFill="1" applyBorder="1" applyAlignment="1">
      <alignment vertical="center"/>
    </xf>
    <xf numFmtId="164" fontId="7" fillId="0" borderId="33" xfId="0" applyNumberFormat="1" applyFont="1" applyBorder="1" applyAlignment="1">
      <alignment vertical="center"/>
    </xf>
    <xf numFmtId="164" fontId="7" fillId="3" borderId="36" xfId="0" applyNumberFormat="1" applyFont="1" applyFill="1" applyBorder="1" applyAlignment="1">
      <alignment vertical="center"/>
    </xf>
    <xf numFmtId="164" fontId="0" fillId="0" borderId="0" xfId="0" applyNumberFormat="1"/>
    <xf numFmtId="4" fontId="7" fillId="0" borderId="33" xfId="0" applyNumberFormat="1" applyFont="1" applyBorder="1" applyAlignment="1">
      <alignment horizontal="center" vertical="center"/>
    </xf>
    <xf numFmtId="4" fontId="7" fillId="3" borderId="36" xfId="0" applyNumberFormat="1" applyFont="1" applyFill="1" applyBorder="1" applyAlignment="1">
      <alignment horizontal="center" vertical="center"/>
    </xf>
    <xf numFmtId="49" fontId="0" fillId="0" borderId="1" xfId="0" applyNumberFormat="1" applyBorder="1"/>
    <xf numFmtId="0" fontId="6" fillId="0" borderId="0" xfId="0" applyFont="1" applyAlignment="1">
      <alignment horizontal="center"/>
    </xf>
    <xf numFmtId="0" fontId="0" fillId="0" borderId="21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2" xfId="0" applyBorder="1" applyAlignment="1">
      <alignment vertical="center"/>
    </xf>
    <xf numFmtId="49" fontId="0" fillId="0" borderId="12" xfId="0" applyNumberFormat="1" applyBorder="1" applyAlignment="1">
      <alignment vertical="center"/>
    </xf>
    <xf numFmtId="0" fontId="0" fillId="3" borderId="21" xfId="0" applyFont="1" applyFill="1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4" borderId="15" xfId="0" applyFill="1" applyBorder="1"/>
    <xf numFmtId="0" fontId="0" fillId="4" borderId="21" xfId="0" applyFill="1" applyBorder="1"/>
    <xf numFmtId="0" fontId="0" fillId="4" borderId="21" xfId="0" applyFill="1" applyBorder="1" applyAlignment="1">
      <alignment horizontal="center"/>
    </xf>
    <xf numFmtId="49" fontId="0" fillId="4" borderId="21" xfId="0" applyNumberFormat="1" applyFill="1" applyBorder="1"/>
    <xf numFmtId="0" fontId="0" fillId="4" borderId="21" xfId="0" applyFill="1" applyBorder="1" applyAlignment="1">
      <alignment wrapText="1"/>
    </xf>
    <xf numFmtId="0" fontId="17" fillId="0" borderId="0" xfId="0" applyFont="1"/>
    <xf numFmtId="165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165" fontId="17" fillId="0" borderId="0" xfId="0" applyNumberFormat="1" applyFont="1" applyAlignment="1">
      <alignment vertical="top" shrinkToFit="1"/>
    </xf>
    <xf numFmtId="4" fontId="17" fillId="0" borderId="0" xfId="0" applyNumberFormat="1" applyFont="1" applyAlignment="1">
      <alignment vertical="top" shrinkToFit="1"/>
    </xf>
    <xf numFmtId="165" fontId="8" fillId="3" borderId="0" xfId="0" applyNumberFormat="1" applyFont="1" applyFill="1" applyBorder="1" applyAlignment="1">
      <alignment vertical="top" shrinkToFit="1"/>
    </xf>
    <xf numFmtId="4" fontId="8" fillId="3" borderId="0" xfId="0" applyNumberFormat="1" applyFont="1" applyFill="1" applyBorder="1" applyAlignment="1">
      <alignment vertical="top" shrinkToFit="1"/>
    </xf>
    <xf numFmtId="0" fontId="8" fillId="3" borderId="27" xfId="0" applyFont="1" applyFill="1" applyBorder="1" applyAlignment="1">
      <alignment vertical="top"/>
    </xf>
    <xf numFmtId="49" fontId="8" fillId="3" borderId="18" xfId="0" applyNumberFormat="1" applyFont="1" applyFill="1" applyBorder="1" applyAlignment="1">
      <alignment vertical="top"/>
    </xf>
    <xf numFmtId="0" fontId="8" fillId="3" borderId="18" xfId="0" applyFont="1" applyFill="1" applyBorder="1" applyAlignment="1">
      <alignment horizontal="center" vertical="top" shrinkToFit="1"/>
    </xf>
    <xf numFmtId="165" fontId="8" fillId="3" borderId="18" xfId="0" applyNumberFormat="1" applyFont="1" applyFill="1" applyBorder="1" applyAlignment="1">
      <alignment vertical="top" shrinkToFit="1"/>
    </xf>
    <xf numFmtId="4" fontId="8" fillId="3" borderId="18" xfId="0" applyNumberFormat="1" applyFont="1" applyFill="1" applyBorder="1" applyAlignment="1">
      <alignment vertical="top" shrinkToFit="1"/>
    </xf>
    <xf numFmtId="4" fontId="8" fillId="3" borderId="37" xfId="0" applyNumberFormat="1" applyFont="1" applyFill="1" applyBorder="1" applyAlignment="1">
      <alignment vertical="top" shrinkToFit="1"/>
    </xf>
    <xf numFmtId="0" fontId="17" fillId="0" borderId="38" xfId="0" applyFont="1" applyBorder="1" applyAlignment="1">
      <alignment vertical="top"/>
    </xf>
    <xf numFmtId="49" fontId="17" fillId="0" borderId="39" xfId="0" applyNumberFormat="1" applyFont="1" applyBorder="1" applyAlignment="1">
      <alignment vertical="top"/>
    </xf>
    <xf numFmtId="0" fontId="17" fillId="0" borderId="39" xfId="0" applyFont="1" applyBorder="1" applyAlignment="1">
      <alignment horizontal="center" vertical="top" shrinkToFit="1"/>
    </xf>
    <xf numFmtId="165" fontId="17" fillId="0" borderId="39" xfId="0" applyNumberFormat="1" applyFont="1" applyBorder="1" applyAlignment="1">
      <alignment vertical="top" shrinkToFit="1"/>
    </xf>
    <xf numFmtId="4" fontId="17" fillId="0" borderId="39" xfId="0" applyNumberFormat="1" applyFont="1" applyBorder="1" applyAlignment="1">
      <alignment vertical="top" shrinkToFit="1"/>
    </xf>
    <xf numFmtId="4" fontId="17" fillId="0" borderId="40" xfId="0" applyNumberFormat="1" applyFont="1" applyBorder="1" applyAlignment="1">
      <alignment vertical="top" shrinkToFit="1"/>
    </xf>
    <xf numFmtId="0" fontId="17" fillId="0" borderId="41" xfId="0" applyFont="1" applyBorder="1" applyAlignment="1">
      <alignment vertical="top"/>
    </xf>
    <xf numFmtId="49" fontId="17" fillId="0" borderId="42" xfId="0" applyNumberFormat="1" applyFont="1" applyBorder="1" applyAlignment="1">
      <alignment vertical="top"/>
    </xf>
    <xf numFmtId="0" fontId="17" fillId="0" borderId="42" xfId="0" applyFont="1" applyBorder="1" applyAlignment="1">
      <alignment horizontal="center" vertical="top" shrinkToFit="1"/>
    </xf>
    <xf numFmtId="165" fontId="17" fillId="0" borderId="42" xfId="0" applyNumberFormat="1" applyFont="1" applyBorder="1" applyAlignment="1">
      <alignment vertical="top" shrinkToFit="1"/>
    </xf>
    <xf numFmtId="4" fontId="17" fillId="0" borderId="42" xfId="0" applyNumberFormat="1" applyFont="1" applyBorder="1" applyAlignment="1">
      <alignment vertical="top" shrinkToFit="1"/>
    </xf>
    <xf numFmtId="4" fontId="17" fillId="0" borderId="43" xfId="0" applyNumberFormat="1" applyFont="1" applyBorder="1" applyAlignment="1">
      <alignment vertical="top" shrinkToFit="1"/>
    </xf>
    <xf numFmtId="49" fontId="8" fillId="3" borderId="18" xfId="0" applyNumberFormat="1" applyFont="1" applyFill="1" applyBorder="1" applyAlignment="1">
      <alignment horizontal="left" vertical="top" wrapText="1"/>
    </xf>
    <xf numFmtId="49" fontId="17" fillId="0" borderId="42" xfId="0" applyNumberFormat="1" applyFont="1" applyBorder="1" applyAlignment="1">
      <alignment horizontal="left" vertical="top" wrapText="1"/>
    </xf>
    <xf numFmtId="49" fontId="17" fillId="0" borderId="39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0" fillId="0" borderId="0" xfId="0" applyNumberFormat="1" applyAlignment="1">
      <alignment horizontal="left" wrapText="1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UILDpowerS/Templates/Rozpocty/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/>
  <dimension ref="A1:G2"/>
  <sheetViews>
    <sheetView workbookViewId="0">
      <selection activeCell="A2" sqref="A2:G2"/>
    </sheetView>
  </sheetViews>
  <sheetFormatPr defaultRowHeight="12.5" x14ac:dyDescent="0.25"/>
  <sheetData>
    <row r="1" spans="1:7" ht="13" x14ac:dyDescent="0.3">
      <c r="A1" s="21" t="s">
        <v>40</v>
      </c>
    </row>
    <row r="2" spans="1:7" ht="57.75" customHeight="1" x14ac:dyDescent="0.25">
      <c r="A2" s="76" t="s">
        <v>41</v>
      </c>
      <c r="B2" s="76"/>
      <c r="C2" s="76"/>
      <c r="D2" s="76"/>
      <c r="E2" s="76"/>
      <c r="F2" s="76"/>
      <c r="G2" s="76"/>
    </row>
  </sheetData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5112">
    <tabColor rgb="FF66FF66"/>
  </sheetPr>
  <dimension ref="A1:O58"/>
  <sheetViews>
    <sheetView showGridLines="0" tabSelected="1" topLeftCell="B1" zoomScaleNormal="100" zoomScaleSheetLayoutView="75" workbookViewId="0">
      <selection activeCell="A29" sqref="A29"/>
    </sheetView>
  </sheetViews>
  <sheetFormatPr defaultColWidth="9" defaultRowHeight="12.5" x14ac:dyDescent="0.25"/>
  <cols>
    <col min="1" max="1" width="8.453125" hidden="1" customWidth="1"/>
    <col min="2" max="2" width="13.453125" customWidth="1"/>
    <col min="3" max="3" width="7.453125" style="52" customWidth="1"/>
    <col min="4" max="4" width="13" style="52" customWidth="1"/>
    <col min="5" max="5" width="9.7265625" style="52" customWidth="1"/>
    <col min="6" max="6" width="11.7265625" customWidth="1"/>
    <col min="7" max="9" width="13" customWidth="1"/>
    <col min="10" max="10" width="5.54296875" customWidth="1"/>
    <col min="11" max="11" width="4.26953125" customWidth="1"/>
    <col min="12" max="15" width="10.7265625" customWidth="1"/>
  </cols>
  <sheetData>
    <row r="1" spans="1:15" ht="33.75" customHeight="1" x14ac:dyDescent="0.25">
      <c r="A1" s="47" t="s">
        <v>38</v>
      </c>
      <c r="B1" s="77" t="s">
        <v>4</v>
      </c>
      <c r="C1" s="78"/>
      <c r="D1" s="78"/>
      <c r="E1" s="78"/>
      <c r="F1" s="78"/>
      <c r="G1" s="78"/>
      <c r="H1" s="78"/>
      <c r="I1" s="78"/>
      <c r="J1" s="79"/>
    </row>
    <row r="2" spans="1:15" ht="36" customHeight="1" x14ac:dyDescent="0.25">
      <c r="A2" s="2"/>
      <c r="B2" s="116" t="s">
        <v>24</v>
      </c>
      <c r="C2" s="117"/>
      <c r="D2" s="118" t="s">
        <v>49</v>
      </c>
      <c r="E2" s="119" t="s">
        <v>50</v>
      </c>
      <c r="F2" s="120"/>
      <c r="G2" s="120"/>
      <c r="H2" s="120"/>
      <c r="I2" s="120"/>
      <c r="J2" s="121"/>
      <c r="O2" s="1"/>
    </row>
    <row r="3" spans="1:15" ht="27" customHeight="1" x14ac:dyDescent="0.25">
      <c r="A3" s="2"/>
      <c r="B3" s="122" t="s">
        <v>47</v>
      </c>
      <c r="C3" s="117"/>
      <c r="D3" s="123" t="s">
        <v>45</v>
      </c>
      <c r="E3" s="124" t="s">
        <v>46</v>
      </c>
      <c r="F3" s="125"/>
      <c r="G3" s="125"/>
      <c r="H3" s="125"/>
      <c r="I3" s="125"/>
      <c r="J3" s="126"/>
    </row>
    <row r="4" spans="1:15" ht="23.25" customHeight="1" x14ac:dyDescent="0.25">
      <c r="A4" s="115">
        <v>3876</v>
      </c>
      <c r="B4" s="127" t="s">
        <v>48</v>
      </c>
      <c r="C4" s="128"/>
      <c r="D4" s="129" t="s">
        <v>43</v>
      </c>
      <c r="E4" s="130" t="s">
        <v>44</v>
      </c>
      <c r="F4" s="131"/>
      <c r="G4" s="131"/>
      <c r="H4" s="131"/>
      <c r="I4" s="131"/>
      <c r="J4" s="132"/>
    </row>
    <row r="5" spans="1:15" ht="24" customHeight="1" x14ac:dyDescent="0.25">
      <c r="A5" s="2"/>
      <c r="B5" s="31" t="s">
        <v>23</v>
      </c>
      <c r="D5" s="96"/>
      <c r="E5" s="97"/>
      <c r="F5" s="97"/>
      <c r="G5" s="97"/>
      <c r="H5" s="18" t="s">
        <v>42</v>
      </c>
      <c r="I5" s="22"/>
      <c r="J5" s="8"/>
    </row>
    <row r="6" spans="1:15" ht="15.75" customHeight="1" x14ac:dyDescent="0.25">
      <c r="A6" s="2"/>
      <c r="B6" s="28"/>
      <c r="C6" s="55"/>
      <c r="D6" s="86"/>
      <c r="E6" s="98"/>
      <c r="F6" s="98"/>
      <c r="G6" s="98"/>
      <c r="H6" s="18" t="s">
        <v>36</v>
      </c>
      <c r="I6" s="22"/>
      <c r="J6" s="8"/>
    </row>
    <row r="7" spans="1:15" ht="15.75" customHeight="1" x14ac:dyDescent="0.25">
      <c r="A7" s="2"/>
      <c r="B7" s="29"/>
      <c r="C7" s="56"/>
      <c r="D7" s="53"/>
      <c r="E7" s="99"/>
      <c r="F7" s="100"/>
      <c r="G7" s="100"/>
      <c r="H7" s="24"/>
      <c r="I7" s="23"/>
      <c r="J7" s="34"/>
    </row>
    <row r="8" spans="1:15" ht="24" hidden="1" customHeight="1" x14ac:dyDescent="0.25">
      <c r="A8" s="2"/>
      <c r="B8" s="31" t="s">
        <v>21</v>
      </c>
      <c r="D8" s="51"/>
      <c r="H8" s="18" t="s">
        <v>42</v>
      </c>
      <c r="I8" s="22"/>
      <c r="J8" s="8"/>
    </row>
    <row r="9" spans="1:15" ht="15.75" hidden="1" customHeight="1" x14ac:dyDescent="0.25">
      <c r="A9" s="2"/>
      <c r="B9" s="2"/>
      <c r="D9" s="51"/>
      <c r="H9" s="18" t="s">
        <v>36</v>
      </c>
      <c r="I9" s="22"/>
      <c r="J9" s="8"/>
    </row>
    <row r="10" spans="1:15" ht="15.75" hidden="1" customHeight="1" x14ac:dyDescent="0.25">
      <c r="A10" s="2"/>
      <c r="B10" s="35"/>
      <c r="C10" s="56"/>
      <c r="D10" s="53"/>
      <c r="E10" s="57"/>
      <c r="F10" s="24"/>
      <c r="G10" s="14"/>
      <c r="H10" s="14"/>
      <c r="I10" s="36"/>
      <c r="J10" s="34"/>
    </row>
    <row r="11" spans="1:15" ht="24" customHeight="1" x14ac:dyDescent="0.25">
      <c r="A11" s="2"/>
      <c r="B11" s="31" t="s">
        <v>20</v>
      </c>
      <c r="D11" s="88"/>
      <c r="E11" s="88"/>
      <c r="F11" s="88"/>
      <c r="G11" s="88"/>
      <c r="H11" s="18" t="s">
        <v>42</v>
      </c>
      <c r="I11" s="22"/>
      <c r="J11" s="8"/>
    </row>
    <row r="12" spans="1:15" ht="15.75" customHeight="1" x14ac:dyDescent="0.25">
      <c r="A12" s="2"/>
      <c r="B12" s="28"/>
      <c r="C12" s="55"/>
      <c r="D12" s="93"/>
      <c r="E12" s="93"/>
      <c r="F12" s="93"/>
      <c r="G12" s="93"/>
      <c r="H12" s="18" t="s">
        <v>36</v>
      </c>
      <c r="I12" s="22"/>
      <c r="J12" s="8"/>
    </row>
    <row r="13" spans="1:15" ht="15.75" customHeight="1" x14ac:dyDescent="0.25">
      <c r="A13" s="2"/>
      <c r="B13" s="29"/>
      <c r="C13" s="56"/>
      <c r="D13" s="53"/>
      <c r="E13" s="94"/>
      <c r="F13" s="95"/>
      <c r="G13" s="95"/>
      <c r="H13" s="19"/>
      <c r="I13" s="23"/>
      <c r="J13" s="34"/>
    </row>
    <row r="14" spans="1:15" ht="24" customHeight="1" x14ac:dyDescent="0.25">
      <c r="A14" s="2"/>
      <c r="B14" s="43" t="s">
        <v>22</v>
      </c>
      <c r="C14" s="58"/>
      <c r="D14" s="59"/>
      <c r="E14" s="60"/>
      <c r="F14" s="44"/>
      <c r="G14" s="44"/>
      <c r="H14" s="45"/>
      <c r="I14" s="44"/>
      <c r="J14" s="46"/>
    </row>
    <row r="15" spans="1:15" ht="32.25" customHeight="1" x14ac:dyDescent="0.25">
      <c r="A15" s="2"/>
      <c r="B15" s="35" t="s">
        <v>34</v>
      </c>
      <c r="C15" s="61"/>
      <c r="D15" s="54"/>
      <c r="E15" s="87"/>
      <c r="F15" s="87"/>
      <c r="G15" s="89"/>
      <c r="H15" s="89"/>
      <c r="I15" s="89" t="s">
        <v>31</v>
      </c>
      <c r="J15" s="90"/>
    </row>
    <row r="16" spans="1:15" ht="23.25" customHeight="1" x14ac:dyDescent="0.25">
      <c r="A16" s="197" t="s">
        <v>26</v>
      </c>
      <c r="B16" s="38" t="s">
        <v>26</v>
      </c>
      <c r="C16" s="62"/>
      <c r="D16" s="63"/>
      <c r="E16" s="83"/>
      <c r="F16" s="84"/>
      <c r="G16" s="83"/>
      <c r="H16" s="84"/>
      <c r="I16" s="83">
        <v>20480.41</v>
      </c>
      <c r="J16" s="85"/>
    </row>
    <row r="17" spans="1:10" ht="23.25" customHeight="1" x14ac:dyDescent="0.25">
      <c r="A17" s="197" t="s">
        <v>27</v>
      </c>
      <c r="B17" s="38" t="s">
        <v>27</v>
      </c>
      <c r="C17" s="62"/>
      <c r="D17" s="63"/>
      <c r="E17" s="83"/>
      <c r="F17" s="84"/>
      <c r="G17" s="83"/>
      <c r="H17" s="84"/>
      <c r="I17" s="83">
        <v>5472</v>
      </c>
      <c r="J17" s="85"/>
    </row>
    <row r="18" spans="1:10" ht="23.25" customHeight="1" x14ac:dyDescent="0.25">
      <c r="A18" s="197" t="s">
        <v>28</v>
      </c>
      <c r="B18" s="38" t="s">
        <v>28</v>
      </c>
      <c r="C18" s="62"/>
      <c r="D18" s="63"/>
      <c r="E18" s="83"/>
      <c r="F18" s="84"/>
      <c r="G18" s="83"/>
      <c r="H18" s="84"/>
      <c r="I18" s="83">
        <v>0</v>
      </c>
      <c r="J18" s="85"/>
    </row>
    <row r="19" spans="1:10" ht="23.25" customHeight="1" x14ac:dyDescent="0.25">
      <c r="A19" s="197" t="s">
        <v>69</v>
      </c>
      <c r="B19" s="38" t="s">
        <v>29</v>
      </c>
      <c r="C19" s="62"/>
      <c r="D19" s="63"/>
      <c r="E19" s="83"/>
      <c r="F19" s="84"/>
      <c r="G19" s="83"/>
      <c r="H19" s="84"/>
      <c r="I19" s="83">
        <v>0</v>
      </c>
      <c r="J19" s="85"/>
    </row>
    <row r="20" spans="1:10" ht="23.25" customHeight="1" x14ac:dyDescent="0.25">
      <c r="A20" s="197" t="s">
        <v>70</v>
      </c>
      <c r="B20" s="38" t="s">
        <v>30</v>
      </c>
      <c r="C20" s="62"/>
      <c r="D20" s="63"/>
      <c r="E20" s="83"/>
      <c r="F20" s="84"/>
      <c r="G20" s="83"/>
      <c r="H20" s="84"/>
      <c r="I20" s="83">
        <v>0</v>
      </c>
      <c r="J20" s="85"/>
    </row>
    <row r="21" spans="1:10" ht="23.25" customHeight="1" x14ac:dyDescent="0.3">
      <c r="A21" s="2"/>
      <c r="B21" s="48" t="s">
        <v>31</v>
      </c>
      <c r="C21" s="64"/>
      <c r="D21" s="65"/>
      <c r="E21" s="91"/>
      <c r="F21" s="92"/>
      <c r="G21" s="91"/>
      <c r="H21" s="92"/>
      <c r="I21" s="91">
        <f>SUM(I16:J20)</f>
        <v>25952.41</v>
      </c>
      <c r="J21" s="106"/>
    </row>
    <row r="22" spans="1:10" ht="33" customHeight="1" x14ac:dyDescent="0.25">
      <c r="A22" s="2"/>
      <c r="B22" s="42" t="s">
        <v>35</v>
      </c>
      <c r="C22" s="62"/>
      <c r="D22" s="63"/>
      <c r="E22" s="66"/>
      <c r="F22" s="39"/>
      <c r="G22" s="33"/>
      <c r="H22" s="33"/>
      <c r="I22" s="33"/>
      <c r="J22" s="40"/>
    </row>
    <row r="23" spans="1:10" ht="23.25" customHeight="1" x14ac:dyDescent="0.25">
      <c r="A23" s="2"/>
      <c r="B23" s="38" t="s">
        <v>13</v>
      </c>
      <c r="C23" s="62"/>
      <c r="D23" s="63"/>
      <c r="E23" s="67">
        <v>12</v>
      </c>
      <c r="F23" s="39" t="s">
        <v>0</v>
      </c>
      <c r="G23" s="104">
        <v>0</v>
      </c>
      <c r="H23" s="105"/>
      <c r="I23" s="105"/>
      <c r="J23" s="40" t="str">
        <f t="shared" ref="J23:J28" si="0">Mena</f>
        <v>CZK</v>
      </c>
    </row>
    <row r="24" spans="1:10" ht="23.25" hidden="1" customHeight="1" x14ac:dyDescent="0.25">
      <c r="A24" s="2"/>
      <c r="B24" s="38" t="s">
        <v>14</v>
      </c>
      <c r="C24" s="62"/>
      <c r="D24" s="63"/>
      <c r="E24" s="67">
        <f>SazbaDPH1</f>
        <v>12</v>
      </c>
      <c r="F24" s="39" t="s">
        <v>0</v>
      </c>
      <c r="G24" s="102">
        <v>0</v>
      </c>
      <c r="H24" s="103"/>
      <c r="I24" s="103"/>
      <c r="J24" s="40" t="str">
        <f t="shared" si="0"/>
        <v>CZK</v>
      </c>
    </row>
    <row r="25" spans="1:10" ht="23.25" customHeight="1" x14ac:dyDescent="0.25">
      <c r="A25" s="2"/>
      <c r="B25" s="38" t="s">
        <v>15</v>
      </c>
      <c r="C25" s="62"/>
      <c r="D25" s="63"/>
      <c r="E25" s="67">
        <v>21</v>
      </c>
      <c r="F25" s="39" t="s">
        <v>0</v>
      </c>
      <c r="G25" s="104">
        <v>25952.41</v>
      </c>
      <c r="H25" s="105"/>
      <c r="I25" s="105"/>
      <c r="J25" s="40" t="str">
        <f t="shared" si="0"/>
        <v>CZK</v>
      </c>
    </row>
    <row r="26" spans="1:10" ht="23.25" hidden="1" customHeight="1" x14ac:dyDescent="0.25">
      <c r="A26" s="2"/>
      <c r="B26" s="32" t="s">
        <v>16</v>
      </c>
      <c r="C26" s="68"/>
      <c r="D26" s="54"/>
      <c r="E26" s="69">
        <f>SazbaDPH2</f>
        <v>21</v>
      </c>
      <c r="F26" s="30" t="s">
        <v>0</v>
      </c>
      <c r="G26" s="80">
        <v>5450.01</v>
      </c>
      <c r="H26" s="81"/>
      <c r="I26" s="81"/>
      <c r="J26" s="37" t="str">
        <f t="shared" si="0"/>
        <v>CZK</v>
      </c>
    </row>
    <row r="27" spans="1:10" ht="23.25" customHeight="1" thickBot="1" x14ac:dyDescent="0.3">
      <c r="A27" s="2"/>
      <c r="B27" s="31" t="s">
        <v>5</v>
      </c>
      <c r="C27" s="70"/>
      <c r="D27" s="71"/>
      <c r="E27" s="70"/>
      <c r="F27" s="16"/>
      <c r="G27" s="82">
        <v>0</v>
      </c>
      <c r="H27" s="82"/>
      <c r="I27" s="82"/>
      <c r="J27" s="41" t="str">
        <f t="shared" si="0"/>
        <v>CZK</v>
      </c>
    </row>
    <row r="28" spans="1:10" ht="27.75" customHeight="1" thickBot="1" x14ac:dyDescent="0.3">
      <c r="A28" s="2"/>
      <c r="B28" s="166" t="s">
        <v>25</v>
      </c>
      <c r="C28" s="167"/>
      <c r="D28" s="167"/>
      <c r="E28" s="168"/>
      <c r="F28" s="169"/>
      <c r="G28" s="170">
        <v>25952.41</v>
      </c>
      <c r="H28" s="171"/>
      <c r="I28" s="171"/>
      <c r="J28" s="172" t="str">
        <f t="shared" si="0"/>
        <v>CZK</v>
      </c>
    </row>
    <row r="29" spans="1:10" ht="27.75" hidden="1" customHeight="1" thickBot="1" x14ac:dyDescent="0.3">
      <c r="A29" s="2"/>
      <c r="B29" s="166" t="s">
        <v>37</v>
      </c>
      <c r="C29" s="173"/>
      <c r="D29" s="173"/>
      <c r="E29" s="173"/>
      <c r="F29" s="174"/>
      <c r="G29" s="170">
        <v>31402.42</v>
      </c>
      <c r="H29" s="170"/>
      <c r="I29" s="170"/>
      <c r="J29" s="175" t="s">
        <v>53</v>
      </c>
    </row>
    <row r="30" spans="1:10" ht="12.75" customHeight="1" x14ac:dyDescent="0.25">
      <c r="A30" s="2"/>
      <c r="B30" s="2"/>
      <c r="J30" s="9"/>
    </row>
    <row r="31" spans="1:10" ht="30" customHeight="1" x14ac:dyDescent="0.25">
      <c r="A31" s="2"/>
      <c r="B31" s="2"/>
      <c r="J31" s="9"/>
    </row>
    <row r="32" spans="1:10" ht="18.75" customHeight="1" x14ac:dyDescent="0.25">
      <c r="A32" s="2"/>
      <c r="B32" s="17"/>
      <c r="C32" s="72" t="s">
        <v>12</v>
      </c>
      <c r="D32" s="73"/>
      <c r="E32" s="73"/>
      <c r="F32" s="15" t="s">
        <v>11</v>
      </c>
      <c r="G32" s="26"/>
      <c r="H32" s="27"/>
      <c r="I32" s="26"/>
      <c r="J32" s="9"/>
    </row>
    <row r="33" spans="1:10" ht="47.25" customHeight="1" x14ac:dyDescent="0.25">
      <c r="A33" s="2"/>
      <c r="B33" s="2"/>
      <c r="J33" s="9"/>
    </row>
    <row r="34" spans="1:10" s="21" customFormat="1" ht="18.75" customHeight="1" x14ac:dyDescent="0.3">
      <c r="A34" s="20"/>
      <c r="B34" s="20"/>
      <c r="C34" s="74"/>
      <c r="D34" s="107"/>
      <c r="E34" s="108"/>
      <c r="G34" s="109"/>
      <c r="H34" s="110"/>
      <c r="I34" s="110"/>
      <c r="J34" s="25"/>
    </row>
    <row r="35" spans="1:10" ht="12.75" customHeight="1" x14ac:dyDescent="0.25">
      <c r="A35" s="2"/>
      <c r="B35" s="2"/>
      <c r="D35" s="101" t="s">
        <v>2</v>
      </c>
      <c r="E35" s="101"/>
      <c r="H35" s="10" t="s">
        <v>3</v>
      </c>
      <c r="J35" s="9"/>
    </row>
    <row r="36" spans="1:10" ht="13.5" customHeight="1" thickBot="1" x14ac:dyDescent="0.3">
      <c r="A36" s="11"/>
      <c r="B36" s="11"/>
      <c r="C36" s="75"/>
      <c r="D36" s="75"/>
      <c r="E36" s="75"/>
      <c r="F36" s="12"/>
      <c r="G36" s="12"/>
      <c r="H36" s="12"/>
      <c r="I36" s="12"/>
      <c r="J36" s="13"/>
    </row>
    <row r="37" spans="1:10" ht="27" hidden="1" customHeight="1" x14ac:dyDescent="0.25">
      <c r="B37" s="135" t="s">
        <v>17</v>
      </c>
      <c r="C37" s="136"/>
      <c r="D37" s="136"/>
      <c r="E37" s="136"/>
      <c r="F37" s="137"/>
      <c r="G37" s="137"/>
      <c r="H37" s="137"/>
      <c r="I37" s="137"/>
      <c r="J37" s="138"/>
    </row>
    <row r="38" spans="1:10" ht="25.5" hidden="1" customHeight="1" x14ac:dyDescent="0.25">
      <c r="A38" s="134" t="s">
        <v>39</v>
      </c>
      <c r="B38" s="139" t="s">
        <v>18</v>
      </c>
      <c r="C38" s="140" t="s">
        <v>6</v>
      </c>
      <c r="D38" s="140"/>
      <c r="E38" s="140"/>
      <c r="F38" s="141" t="str">
        <f>B23</f>
        <v>Základ pro sníženou DPH</v>
      </c>
      <c r="G38" s="141" t="str">
        <f>B25</f>
        <v>Základ pro základní DPH</v>
      </c>
      <c r="H38" s="142" t="s">
        <v>19</v>
      </c>
      <c r="I38" s="143" t="s">
        <v>1</v>
      </c>
      <c r="J38" s="144" t="s">
        <v>0</v>
      </c>
    </row>
    <row r="39" spans="1:10" ht="25.5" hidden="1" customHeight="1" x14ac:dyDescent="0.25">
      <c r="A39" s="134">
        <v>1</v>
      </c>
      <c r="B39" s="145" t="s">
        <v>51</v>
      </c>
      <c r="C39" s="146"/>
      <c r="D39" s="146"/>
      <c r="E39" s="146"/>
      <c r="F39" s="147">
        <v>0</v>
      </c>
      <c r="G39" s="148">
        <v>25952.41</v>
      </c>
      <c r="H39" s="149"/>
      <c r="I39" s="150">
        <v>25952.41</v>
      </c>
      <c r="J39" s="151">
        <f>IF(_xlfn.SINGLE(CenaCelkemVypocet)=0,"",I39/_xlfn.SINGLE(CenaCelkemVypocet)*100)</f>
        <v>100</v>
      </c>
    </row>
    <row r="40" spans="1:10" ht="25.5" hidden="1" customHeight="1" x14ac:dyDescent="0.25">
      <c r="A40" s="134">
        <v>2</v>
      </c>
      <c r="B40" s="152" t="s">
        <v>45</v>
      </c>
      <c r="C40" s="153" t="s">
        <v>46</v>
      </c>
      <c r="D40" s="153"/>
      <c r="E40" s="153"/>
      <c r="F40" s="154">
        <v>0</v>
      </c>
      <c r="G40" s="155">
        <v>25952.41</v>
      </c>
      <c r="H40" s="155"/>
      <c r="I40" s="156">
        <v>25952.41</v>
      </c>
      <c r="J40" s="157">
        <f>IF(_xlfn.SINGLE(CenaCelkemVypocet)=0,"",I40/_xlfn.SINGLE(CenaCelkemVypocet)*100)</f>
        <v>100</v>
      </c>
    </row>
    <row r="41" spans="1:10" ht="25.5" hidden="1" customHeight="1" x14ac:dyDescent="0.25">
      <c r="A41" s="134">
        <v>3</v>
      </c>
      <c r="B41" s="158" t="s">
        <v>43</v>
      </c>
      <c r="C41" s="146" t="s">
        <v>44</v>
      </c>
      <c r="D41" s="146"/>
      <c r="E41" s="146"/>
      <c r="F41" s="159">
        <v>0</v>
      </c>
      <c r="G41" s="149">
        <v>25952.41</v>
      </c>
      <c r="H41" s="149"/>
      <c r="I41" s="150">
        <v>25952.41</v>
      </c>
      <c r="J41" s="151">
        <f>IF(_xlfn.SINGLE(CenaCelkemVypocet)=0,"",I41/_xlfn.SINGLE(CenaCelkemVypocet)*100)</f>
        <v>100</v>
      </c>
    </row>
    <row r="42" spans="1:10" ht="25.5" hidden="1" customHeight="1" x14ac:dyDescent="0.25">
      <c r="A42" s="134"/>
      <c r="B42" s="160" t="s">
        <v>52</v>
      </c>
      <c r="C42" s="161"/>
      <c r="D42" s="161"/>
      <c r="E42" s="161"/>
      <c r="F42" s="162">
        <f>SUMIF(A39:A41,"=1",F39:F41)</f>
        <v>0</v>
      </c>
      <c r="G42" s="163">
        <f>SUMIF(A39:A41,"=1",G39:G41)</f>
        <v>25952.41</v>
      </c>
      <c r="H42" s="163">
        <f>SUMIF(A39:A41,"=1",H39:H41)</f>
        <v>0</v>
      </c>
      <c r="I42" s="164">
        <f>SUMIF(A39:A41,"=1",I39:I41)</f>
        <v>25952.41</v>
      </c>
      <c r="J42" s="165">
        <f>SUMIF(A39:A41,"=1",J39:J41)</f>
        <v>100</v>
      </c>
    </row>
    <row r="46" spans="1:10" ht="15.5" x14ac:dyDescent="0.35">
      <c r="B46" s="176" t="s">
        <v>54</v>
      </c>
    </row>
    <row r="48" spans="1:10" ht="25.5" customHeight="1" x14ac:dyDescent="0.25">
      <c r="A48" s="178"/>
      <c r="B48" s="181" t="s">
        <v>18</v>
      </c>
      <c r="C48" s="181" t="s">
        <v>6</v>
      </c>
      <c r="D48" s="182"/>
      <c r="E48" s="182"/>
      <c r="F48" s="183" t="s">
        <v>55</v>
      </c>
      <c r="G48" s="183"/>
      <c r="H48" s="183"/>
      <c r="I48" s="183" t="s">
        <v>31</v>
      </c>
      <c r="J48" s="183" t="s">
        <v>0</v>
      </c>
    </row>
    <row r="49" spans="1:10" ht="36.75" customHeight="1" x14ac:dyDescent="0.25">
      <c r="A49" s="179"/>
      <c r="B49" s="184" t="s">
        <v>56</v>
      </c>
      <c r="C49" s="185" t="s">
        <v>57</v>
      </c>
      <c r="D49" s="186"/>
      <c r="E49" s="186"/>
      <c r="F49" s="195" t="s">
        <v>26</v>
      </c>
      <c r="G49" s="187"/>
      <c r="H49" s="187"/>
      <c r="I49" s="187">
        <v>8538.8799999999992</v>
      </c>
      <c r="J49" s="192">
        <f>IF(I55=0,"",I49/I55*100)</f>
        <v>32.902069595848701</v>
      </c>
    </row>
    <row r="50" spans="1:10" ht="36.75" customHeight="1" x14ac:dyDescent="0.25">
      <c r="A50" s="179"/>
      <c r="B50" s="184" t="s">
        <v>58</v>
      </c>
      <c r="C50" s="185" t="s">
        <v>59</v>
      </c>
      <c r="D50" s="186"/>
      <c r="E50" s="186"/>
      <c r="F50" s="195" t="s">
        <v>26</v>
      </c>
      <c r="G50" s="187"/>
      <c r="H50" s="187"/>
      <c r="I50" s="187">
        <v>3125</v>
      </c>
      <c r="J50" s="192">
        <f>IF(I55=0,"",I50/I55*100)</f>
        <v>12.041270926283918</v>
      </c>
    </row>
    <row r="51" spans="1:10" ht="36.75" customHeight="1" x14ac:dyDescent="0.25">
      <c r="A51" s="179"/>
      <c r="B51" s="184" t="s">
        <v>60</v>
      </c>
      <c r="C51" s="185" t="s">
        <v>61</v>
      </c>
      <c r="D51" s="186"/>
      <c r="E51" s="186"/>
      <c r="F51" s="195" t="s">
        <v>26</v>
      </c>
      <c r="G51" s="187"/>
      <c r="H51" s="187"/>
      <c r="I51" s="187">
        <v>3122.14</v>
      </c>
      <c r="J51" s="192">
        <f>IF(I55=0,"",I51/I55*100)</f>
        <v>12.030250755132183</v>
      </c>
    </row>
    <row r="52" spans="1:10" ht="36.75" customHeight="1" x14ac:dyDescent="0.25">
      <c r="A52" s="179"/>
      <c r="B52" s="184" t="s">
        <v>62</v>
      </c>
      <c r="C52" s="185" t="s">
        <v>63</v>
      </c>
      <c r="D52" s="186"/>
      <c r="E52" s="186"/>
      <c r="F52" s="195" t="s">
        <v>26</v>
      </c>
      <c r="G52" s="187"/>
      <c r="H52" s="187"/>
      <c r="I52" s="187">
        <v>150.78</v>
      </c>
      <c r="J52" s="192">
        <f>IF(I55=0,"",I52/I55*100)</f>
        <v>0.58098650568482846</v>
      </c>
    </row>
    <row r="53" spans="1:10" ht="36.75" customHeight="1" x14ac:dyDescent="0.25">
      <c r="A53" s="179"/>
      <c r="B53" s="184" t="s">
        <v>64</v>
      </c>
      <c r="C53" s="185" t="s">
        <v>65</v>
      </c>
      <c r="D53" s="186"/>
      <c r="E53" s="186"/>
      <c r="F53" s="195" t="s">
        <v>27</v>
      </c>
      <c r="G53" s="187"/>
      <c r="H53" s="187"/>
      <c r="I53" s="187">
        <v>5472</v>
      </c>
      <c r="J53" s="192">
        <f>IF(I55=0,"",I53/I55*100)</f>
        <v>21.084747042760192</v>
      </c>
    </row>
    <row r="54" spans="1:10" ht="36.75" customHeight="1" x14ac:dyDescent="0.25">
      <c r="A54" s="179"/>
      <c r="B54" s="184" t="s">
        <v>66</v>
      </c>
      <c r="C54" s="185" t="s">
        <v>67</v>
      </c>
      <c r="D54" s="186"/>
      <c r="E54" s="186"/>
      <c r="F54" s="195" t="s">
        <v>68</v>
      </c>
      <c r="G54" s="187"/>
      <c r="H54" s="187"/>
      <c r="I54" s="187">
        <v>5543.61</v>
      </c>
      <c r="J54" s="192">
        <f>IF(I55=0,"",I54/I55*100)</f>
        <v>21.360675174290169</v>
      </c>
    </row>
    <row r="55" spans="1:10" ht="25.5" customHeight="1" x14ac:dyDescent="0.25">
      <c r="A55" s="180"/>
      <c r="B55" s="188" t="s">
        <v>1</v>
      </c>
      <c r="C55" s="189"/>
      <c r="D55" s="190"/>
      <c r="E55" s="190"/>
      <c r="F55" s="196"/>
      <c r="G55" s="191"/>
      <c r="H55" s="191"/>
      <c r="I55" s="191">
        <f>SUM(I49:I54)</f>
        <v>25952.41</v>
      </c>
      <c r="J55" s="193">
        <f>SUM(J49:J54)</f>
        <v>99.999999999999986</v>
      </c>
    </row>
    <row r="56" spans="1:10" x14ac:dyDescent="0.25">
      <c r="F56" s="133"/>
      <c r="G56" s="133"/>
      <c r="H56" s="133"/>
      <c r="I56" s="133"/>
      <c r="J56" s="194"/>
    </row>
    <row r="57" spans="1:10" x14ac:dyDescent="0.25">
      <c r="F57" s="133"/>
      <c r="G57" s="133"/>
      <c r="H57" s="133"/>
      <c r="I57" s="133"/>
      <c r="J57" s="194"/>
    </row>
    <row r="58" spans="1:10" x14ac:dyDescent="0.25">
      <c r="F58" s="133"/>
      <c r="G58" s="133"/>
      <c r="H58" s="133"/>
      <c r="I58" s="133"/>
      <c r="J58" s="194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51">
    <mergeCell ref="C50:E50"/>
    <mergeCell ref="C51:E51"/>
    <mergeCell ref="C52:E52"/>
    <mergeCell ref="C53:E53"/>
    <mergeCell ref="C54:E54"/>
    <mergeCell ref="C39:E39"/>
    <mergeCell ref="C40:E40"/>
    <mergeCell ref="C41:E41"/>
    <mergeCell ref="B42:E42"/>
    <mergeCell ref="C49:E49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G29:I29"/>
    <mergeCell ref="G25:I25"/>
    <mergeCell ref="I19:J19"/>
    <mergeCell ref="G28:I28"/>
    <mergeCell ref="D34:E34"/>
    <mergeCell ref="G34:I34"/>
    <mergeCell ref="E17:F17"/>
    <mergeCell ref="D12:G12"/>
    <mergeCell ref="E4:J4"/>
    <mergeCell ref="G16:H16"/>
    <mergeCell ref="G17:H17"/>
    <mergeCell ref="E16:F16"/>
    <mergeCell ref="E13:G13"/>
    <mergeCell ref="D5:G5"/>
    <mergeCell ref="D6:G6"/>
    <mergeCell ref="E7:G7"/>
    <mergeCell ref="B1:J1"/>
    <mergeCell ref="G26:I26"/>
    <mergeCell ref="G27:I27"/>
    <mergeCell ref="G18:H18"/>
    <mergeCell ref="I17:J17"/>
    <mergeCell ref="I18:J18"/>
    <mergeCell ref="E18:F18"/>
    <mergeCell ref="E2:J2"/>
    <mergeCell ref="E3:J3"/>
    <mergeCell ref="E15:F15"/>
    <mergeCell ref="D11:G11"/>
    <mergeCell ref="G15:H15"/>
    <mergeCell ref="I15:J15"/>
    <mergeCell ref="I16:J16"/>
    <mergeCell ref="E21:F21"/>
    <mergeCell ref="G21:H21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CE,tučné"BUILDpower S,  © RTS, a.s.&amp;R&amp;9Stránka &amp;P z &amp;N</oddFooter>
  </headerFooter>
  <rowBreaks count="1" manualBreakCount="1">
    <brk id="36" max="16383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4">
    <tabColor rgb="FFFF9966"/>
  </sheetPr>
  <dimension ref="A1:G5"/>
  <sheetViews>
    <sheetView workbookViewId="0">
      <pane ySplit="7" topLeftCell="A8" activePane="bottomLeft" state="frozen"/>
      <selection pane="bottomLeft" activeCell="I8" sqref="I8"/>
    </sheetView>
  </sheetViews>
  <sheetFormatPr defaultColWidth="9.1796875" defaultRowHeight="12.5" x14ac:dyDescent="0.25"/>
  <cols>
    <col min="1" max="1" width="4.26953125" style="3" customWidth="1"/>
    <col min="2" max="2" width="14.453125" style="3" customWidth="1"/>
    <col min="3" max="3" width="38.26953125" style="7" customWidth="1"/>
    <col min="4" max="4" width="4.54296875" style="3" customWidth="1"/>
    <col min="5" max="5" width="10.54296875" style="3" customWidth="1"/>
    <col min="6" max="6" width="9.81640625" style="3" customWidth="1"/>
    <col min="7" max="7" width="12.7265625" style="3" customWidth="1"/>
    <col min="8" max="16384" width="9.1796875" style="3"/>
  </cols>
  <sheetData>
    <row r="1" spans="1:7" ht="15.5" x14ac:dyDescent="0.25">
      <c r="A1" s="111" t="s">
        <v>7</v>
      </c>
      <c r="B1" s="111"/>
      <c r="C1" s="112"/>
      <c r="D1" s="111"/>
      <c r="E1" s="111"/>
      <c r="F1" s="111"/>
      <c r="G1" s="111"/>
    </row>
    <row r="2" spans="1:7" ht="25" customHeight="1" x14ac:dyDescent="0.25">
      <c r="A2" s="50" t="s">
        <v>8</v>
      </c>
      <c r="B2" s="49"/>
      <c r="C2" s="113"/>
      <c r="D2" s="113"/>
      <c r="E2" s="113"/>
      <c r="F2" s="113"/>
      <c r="G2" s="114"/>
    </row>
    <row r="3" spans="1:7" ht="25" customHeight="1" x14ac:dyDescent="0.25">
      <c r="A3" s="50" t="s">
        <v>9</v>
      </c>
      <c r="B3" s="49"/>
      <c r="C3" s="113"/>
      <c r="D3" s="113"/>
      <c r="E3" s="113"/>
      <c r="F3" s="113"/>
      <c r="G3" s="114"/>
    </row>
    <row r="4" spans="1:7" ht="25" customHeight="1" x14ac:dyDescent="0.25">
      <c r="A4" s="50" t="s">
        <v>10</v>
      </c>
      <c r="B4" s="49"/>
      <c r="C4" s="113"/>
      <c r="D4" s="113"/>
      <c r="E4" s="113"/>
      <c r="F4" s="113"/>
      <c r="G4" s="114"/>
    </row>
    <row r="5" spans="1:7" x14ac:dyDescent="0.25">
      <c r="B5" s="4"/>
      <c r="C5" s="5"/>
      <c r="D5" s="6"/>
    </row>
  </sheetData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CE,Tučné"BUILDpower S,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3445B-E346-4E22-939F-39749BF08341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x14ac:dyDescent="0.25"/>
  <cols>
    <col min="1" max="1" width="3.36328125" customWidth="1"/>
    <col min="2" max="2" width="12.453125" style="177" customWidth="1"/>
    <col min="3" max="3" width="38.1796875" style="177" customWidth="1"/>
    <col min="4" max="4" width="4.81640625" customWidth="1"/>
    <col min="5" max="5" width="10.453125" customWidth="1"/>
    <col min="6" max="6" width="9.81640625" customWidth="1"/>
    <col min="7" max="7" width="12.6328125" customWidth="1"/>
    <col min="8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198" t="s">
        <v>7</v>
      </c>
      <c r="B1" s="198"/>
      <c r="C1" s="198"/>
      <c r="D1" s="198"/>
      <c r="E1" s="198"/>
      <c r="F1" s="198"/>
      <c r="G1" s="198"/>
      <c r="AG1" t="s">
        <v>71</v>
      </c>
    </row>
    <row r="2" spans="1:60" ht="25" customHeight="1" x14ac:dyDescent="0.25">
      <c r="A2" s="199" t="s">
        <v>8</v>
      </c>
      <c r="B2" s="49" t="s">
        <v>49</v>
      </c>
      <c r="C2" s="202" t="s">
        <v>50</v>
      </c>
      <c r="D2" s="200"/>
      <c r="E2" s="200"/>
      <c r="F2" s="200"/>
      <c r="G2" s="201"/>
      <c r="AG2" t="s">
        <v>72</v>
      </c>
    </row>
    <row r="3" spans="1:60" ht="25" customHeight="1" x14ac:dyDescent="0.25">
      <c r="A3" s="199" t="s">
        <v>9</v>
      </c>
      <c r="B3" s="49" t="s">
        <v>45</v>
      </c>
      <c r="C3" s="202" t="s">
        <v>46</v>
      </c>
      <c r="D3" s="200"/>
      <c r="E3" s="200"/>
      <c r="F3" s="200"/>
      <c r="G3" s="201"/>
      <c r="AC3" s="177" t="s">
        <v>72</v>
      </c>
      <c r="AG3" t="s">
        <v>73</v>
      </c>
    </row>
    <row r="4" spans="1:60" ht="25" customHeight="1" x14ac:dyDescent="0.25">
      <c r="A4" s="203" t="s">
        <v>10</v>
      </c>
      <c r="B4" s="204" t="s">
        <v>43</v>
      </c>
      <c r="C4" s="205" t="s">
        <v>44</v>
      </c>
      <c r="D4" s="206"/>
      <c r="E4" s="206"/>
      <c r="F4" s="206"/>
      <c r="G4" s="207"/>
      <c r="AG4" t="s">
        <v>74</v>
      </c>
    </row>
    <row r="5" spans="1:60" x14ac:dyDescent="0.25">
      <c r="D5" s="10"/>
    </row>
    <row r="6" spans="1:60" ht="37.5" x14ac:dyDescent="0.25">
      <c r="A6" s="209" t="s">
        <v>75</v>
      </c>
      <c r="B6" s="211" t="s">
        <v>76</v>
      </c>
      <c r="C6" s="211" t="s">
        <v>77</v>
      </c>
      <c r="D6" s="210" t="s">
        <v>78</v>
      </c>
      <c r="E6" s="209" t="s">
        <v>79</v>
      </c>
      <c r="F6" s="208" t="s">
        <v>80</v>
      </c>
      <c r="G6" s="209" t="s">
        <v>31</v>
      </c>
      <c r="H6" s="212" t="s">
        <v>32</v>
      </c>
      <c r="I6" s="212" t="s">
        <v>81</v>
      </c>
      <c r="J6" s="212" t="s">
        <v>33</v>
      </c>
      <c r="K6" s="212" t="s">
        <v>82</v>
      </c>
      <c r="L6" s="212" t="s">
        <v>83</v>
      </c>
      <c r="M6" s="212" t="s">
        <v>84</v>
      </c>
      <c r="N6" s="212" t="s">
        <v>85</v>
      </c>
      <c r="O6" s="212" t="s">
        <v>86</v>
      </c>
      <c r="P6" s="212" t="s">
        <v>87</v>
      </c>
      <c r="Q6" s="212" t="s">
        <v>88</v>
      </c>
      <c r="R6" s="212" t="s">
        <v>89</v>
      </c>
      <c r="S6" s="212" t="s">
        <v>90</v>
      </c>
      <c r="T6" s="212" t="s">
        <v>91</v>
      </c>
      <c r="U6" s="212" t="s">
        <v>92</v>
      </c>
      <c r="V6" s="212" t="s">
        <v>93</v>
      </c>
      <c r="W6" s="212" t="s">
        <v>94</v>
      </c>
      <c r="X6" s="212" t="s">
        <v>95</v>
      </c>
      <c r="Y6" s="212" t="s">
        <v>96</v>
      </c>
    </row>
    <row r="7" spans="1:60" hidden="1" x14ac:dyDescent="0.25">
      <c r="A7" s="3"/>
      <c r="B7" s="4"/>
      <c r="C7" s="4"/>
      <c r="D7" s="6"/>
      <c r="E7" s="214"/>
      <c r="F7" s="215"/>
      <c r="G7" s="215"/>
      <c r="H7" s="215"/>
      <c r="I7" s="215"/>
      <c r="J7" s="215"/>
      <c r="K7" s="215"/>
      <c r="L7" s="215"/>
      <c r="M7" s="215"/>
      <c r="N7" s="214"/>
      <c r="O7" s="214"/>
      <c r="P7" s="214"/>
      <c r="Q7" s="214"/>
      <c r="R7" s="215"/>
      <c r="S7" s="215"/>
      <c r="T7" s="215"/>
      <c r="U7" s="215"/>
      <c r="V7" s="215"/>
      <c r="W7" s="215"/>
      <c r="X7" s="215"/>
      <c r="Y7" s="215"/>
    </row>
    <row r="8" spans="1:60" ht="13" x14ac:dyDescent="0.25">
      <c r="A8" s="220" t="s">
        <v>97</v>
      </c>
      <c r="B8" s="221" t="s">
        <v>56</v>
      </c>
      <c r="C8" s="238" t="s">
        <v>57</v>
      </c>
      <c r="D8" s="222"/>
      <c r="E8" s="223"/>
      <c r="F8" s="224"/>
      <c r="G8" s="225">
        <v>8538.8799999999992</v>
      </c>
      <c r="H8" s="219"/>
      <c r="I8" s="219">
        <v>963.61</v>
      </c>
      <c r="J8" s="219"/>
      <c r="K8" s="219">
        <v>7575.27</v>
      </c>
      <c r="L8" s="219"/>
      <c r="M8" s="219"/>
      <c r="N8" s="218"/>
      <c r="O8" s="218"/>
      <c r="P8" s="218"/>
      <c r="Q8" s="218"/>
      <c r="R8" s="219"/>
      <c r="S8" s="219"/>
      <c r="T8" s="219"/>
      <c r="U8" s="219"/>
      <c r="V8" s="219"/>
      <c r="W8" s="219"/>
      <c r="X8" s="219"/>
      <c r="Y8" s="219"/>
      <c r="AG8" t="s">
        <v>98</v>
      </c>
    </row>
    <row r="9" spans="1:60" ht="20" x14ac:dyDescent="0.25">
      <c r="A9" s="232">
        <v>1</v>
      </c>
      <c r="B9" s="233" t="s">
        <v>99</v>
      </c>
      <c r="C9" s="239" t="s">
        <v>100</v>
      </c>
      <c r="D9" s="234" t="s">
        <v>101</v>
      </c>
      <c r="E9" s="235">
        <v>7</v>
      </c>
      <c r="F9" s="236">
        <v>133</v>
      </c>
      <c r="G9" s="237">
        <v>931</v>
      </c>
      <c r="H9" s="217">
        <v>28.63</v>
      </c>
      <c r="I9" s="217">
        <v>200.41</v>
      </c>
      <c r="J9" s="217">
        <v>104.37</v>
      </c>
      <c r="K9" s="217">
        <v>730.59</v>
      </c>
      <c r="L9" s="217">
        <v>21</v>
      </c>
      <c r="M9" s="217">
        <v>1126.51</v>
      </c>
      <c r="N9" s="216">
        <v>2.5100000000000001E-3</v>
      </c>
      <c r="O9" s="216">
        <v>1.7570000000000002E-2</v>
      </c>
      <c r="P9" s="216">
        <v>0</v>
      </c>
      <c r="Q9" s="216">
        <v>0</v>
      </c>
      <c r="R9" s="217"/>
      <c r="S9" s="217" t="s">
        <v>102</v>
      </c>
      <c r="T9" s="217" t="s">
        <v>103</v>
      </c>
      <c r="U9" s="217">
        <v>0.18232999999999999</v>
      </c>
      <c r="V9" s="217">
        <v>1.2763100000000001</v>
      </c>
      <c r="W9" s="217"/>
      <c r="X9" s="217" t="s">
        <v>104</v>
      </c>
      <c r="Y9" s="217" t="s">
        <v>105</v>
      </c>
      <c r="Z9" s="213"/>
      <c r="AA9" s="213"/>
      <c r="AB9" s="213"/>
      <c r="AC9" s="213"/>
      <c r="AD9" s="213"/>
      <c r="AE9" s="213"/>
      <c r="AF9" s="213"/>
      <c r="AG9" s="213" t="s">
        <v>106</v>
      </c>
      <c r="AH9" s="213"/>
      <c r="AI9" s="213"/>
      <c r="AJ9" s="213"/>
      <c r="AK9" s="213"/>
      <c r="AL9" s="213"/>
      <c r="AM9" s="213"/>
      <c r="AN9" s="213"/>
      <c r="AO9" s="213"/>
      <c r="AP9" s="213"/>
      <c r="AQ9" s="213"/>
      <c r="AR9" s="213"/>
      <c r="AS9" s="213"/>
      <c r="AT9" s="213"/>
      <c r="AU9" s="213"/>
      <c r="AV9" s="213"/>
      <c r="AW9" s="213"/>
      <c r="AX9" s="213"/>
      <c r="AY9" s="213"/>
      <c r="AZ9" s="213"/>
      <c r="BA9" s="213"/>
      <c r="BB9" s="213"/>
      <c r="BC9" s="213"/>
      <c r="BD9" s="213"/>
      <c r="BE9" s="213"/>
      <c r="BF9" s="213"/>
      <c r="BG9" s="213"/>
      <c r="BH9" s="213"/>
    </row>
    <row r="10" spans="1:60" ht="20" x14ac:dyDescent="0.25">
      <c r="A10" s="232">
        <v>2</v>
      </c>
      <c r="B10" s="233" t="s">
        <v>107</v>
      </c>
      <c r="C10" s="239" t="s">
        <v>108</v>
      </c>
      <c r="D10" s="234" t="s">
        <v>109</v>
      </c>
      <c r="E10" s="235">
        <v>25.88</v>
      </c>
      <c r="F10" s="236">
        <v>151</v>
      </c>
      <c r="G10" s="237">
        <v>3907.88</v>
      </c>
      <c r="H10" s="217">
        <v>29.49</v>
      </c>
      <c r="I10" s="217">
        <v>763.20119999999997</v>
      </c>
      <c r="J10" s="217">
        <v>121.51</v>
      </c>
      <c r="K10" s="217">
        <v>3144.6788000000001</v>
      </c>
      <c r="L10" s="217">
        <v>21</v>
      </c>
      <c r="M10" s="217">
        <v>4728.5348000000004</v>
      </c>
      <c r="N10" s="216">
        <v>3.63E-3</v>
      </c>
      <c r="O10" s="216">
        <v>9.3944399999999997E-2</v>
      </c>
      <c r="P10" s="216">
        <v>0</v>
      </c>
      <c r="Q10" s="216">
        <v>0</v>
      </c>
      <c r="R10" s="217"/>
      <c r="S10" s="217" t="s">
        <v>102</v>
      </c>
      <c r="T10" s="217" t="s">
        <v>102</v>
      </c>
      <c r="U10" s="217">
        <v>0.17016000000000001</v>
      </c>
      <c r="V10" s="217">
        <v>4.4037407999999996</v>
      </c>
      <c r="W10" s="217"/>
      <c r="X10" s="217" t="s">
        <v>104</v>
      </c>
      <c r="Y10" s="217" t="s">
        <v>105</v>
      </c>
      <c r="Z10" s="213"/>
      <c r="AA10" s="213"/>
      <c r="AB10" s="213"/>
      <c r="AC10" s="213"/>
      <c r="AD10" s="213"/>
      <c r="AE10" s="213"/>
      <c r="AF10" s="213"/>
      <c r="AG10" s="213" t="s">
        <v>106</v>
      </c>
      <c r="AH10" s="213"/>
      <c r="AI10" s="213"/>
      <c r="AJ10" s="213"/>
      <c r="AK10" s="213"/>
      <c r="AL10" s="213"/>
      <c r="AM10" s="213"/>
      <c r="AN10" s="213"/>
      <c r="AO10" s="213"/>
      <c r="AP10" s="213"/>
      <c r="AQ10" s="213"/>
      <c r="AR10" s="213"/>
      <c r="AS10" s="213"/>
      <c r="AT10" s="213"/>
      <c r="AU10" s="213"/>
      <c r="AV10" s="213"/>
      <c r="AW10" s="213"/>
      <c r="AX10" s="213"/>
      <c r="AY10" s="213"/>
      <c r="AZ10" s="213"/>
      <c r="BA10" s="213"/>
      <c r="BB10" s="213"/>
      <c r="BC10" s="213"/>
      <c r="BD10" s="213"/>
      <c r="BE10" s="213"/>
      <c r="BF10" s="213"/>
      <c r="BG10" s="213"/>
      <c r="BH10" s="213"/>
    </row>
    <row r="11" spans="1:60" x14ac:dyDescent="0.25">
      <c r="A11" s="232">
        <v>3</v>
      </c>
      <c r="B11" s="233" t="s">
        <v>110</v>
      </c>
      <c r="C11" s="239" t="s">
        <v>111</v>
      </c>
      <c r="D11" s="234" t="s">
        <v>112</v>
      </c>
      <c r="E11" s="235">
        <v>1</v>
      </c>
      <c r="F11" s="236">
        <v>3700</v>
      </c>
      <c r="G11" s="237">
        <v>3700</v>
      </c>
      <c r="H11" s="217">
        <v>0</v>
      </c>
      <c r="I11" s="217">
        <v>0</v>
      </c>
      <c r="J11" s="217">
        <v>3700</v>
      </c>
      <c r="K11" s="217">
        <v>3700</v>
      </c>
      <c r="L11" s="217">
        <v>21</v>
      </c>
      <c r="M11" s="217">
        <v>4477</v>
      </c>
      <c r="N11" s="216">
        <v>0</v>
      </c>
      <c r="O11" s="216">
        <v>0</v>
      </c>
      <c r="P11" s="216">
        <v>0</v>
      </c>
      <c r="Q11" s="216">
        <v>0</v>
      </c>
      <c r="R11" s="217"/>
      <c r="S11" s="217" t="s">
        <v>113</v>
      </c>
      <c r="T11" s="217" t="s">
        <v>103</v>
      </c>
      <c r="U11" s="217">
        <v>0</v>
      </c>
      <c r="V11" s="217">
        <v>0</v>
      </c>
      <c r="W11" s="217"/>
      <c r="X11" s="217" t="s">
        <v>104</v>
      </c>
      <c r="Y11" s="217" t="s">
        <v>105</v>
      </c>
      <c r="Z11" s="213"/>
      <c r="AA11" s="213"/>
      <c r="AB11" s="213"/>
      <c r="AC11" s="213"/>
      <c r="AD11" s="213"/>
      <c r="AE11" s="213"/>
      <c r="AF11" s="213"/>
      <c r="AG11" s="213" t="s">
        <v>106</v>
      </c>
      <c r="AH11" s="213"/>
      <c r="AI11" s="213"/>
      <c r="AJ11" s="213"/>
      <c r="AK11" s="213"/>
      <c r="AL11" s="213"/>
      <c r="AM11" s="213"/>
      <c r="AN11" s="213"/>
      <c r="AO11" s="213"/>
      <c r="AP11" s="213"/>
      <c r="AQ11" s="213"/>
      <c r="AR11" s="213"/>
      <c r="AS11" s="213"/>
      <c r="AT11" s="213"/>
      <c r="AU11" s="213"/>
      <c r="AV11" s="213"/>
      <c r="AW11" s="213"/>
      <c r="AX11" s="213"/>
      <c r="AY11" s="213"/>
      <c r="AZ11" s="213"/>
      <c r="BA11" s="213"/>
      <c r="BB11" s="213"/>
      <c r="BC11" s="213"/>
      <c r="BD11" s="213"/>
      <c r="BE11" s="213"/>
      <c r="BF11" s="213"/>
      <c r="BG11" s="213"/>
      <c r="BH11" s="213"/>
    </row>
    <row r="12" spans="1:60" ht="26" x14ac:dyDescent="0.25">
      <c r="A12" s="220" t="s">
        <v>97</v>
      </c>
      <c r="B12" s="221" t="s">
        <v>58</v>
      </c>
      <c r="C12" s="238" t="s">
        <v>59</v>
      </c>
      <c r="D12" s="222"/>
      <c r="E12" s="223"/>
      <c r="F12" s="224"/>
      <c r="G12" s="225">
        <v>3125</v>
      </c>
      <c r="H12" s="219"/>
      <c r="I12" s="219">
        <v>94.25</v>
      </c>
      <c r="J12" s="219"/>
      <c r="K12" s="219">
        <v>3030.75</v>
      </c>
      <c r="L12" s="219"/>
      <c r="M12" s="219"/>
      <c r="N12" s="218"/>
      <c r="O12" s="218"/>
      <c r="P12" s="218"/>
      <c r="Q12" s="218"/>
      <c r="R12" s="219"/>
      <c r="S12" s="219"/>
      <c r="T12" s="219"/>
      <c r="U12" s="219"/>
      <c r="V12" s="219"/>
      <c r="W12" s="219"/>
      <c r="X12" s="219"/>
      <c r="Y12" s="219"/>
      <c r="AG12" t="s">
        <v>98</v>
      </c>
    </row>
    <row r="13" spans="1:60" x14ac:dyDescent="0.25">
      <c r="A13" s="232">
        <v>4</v>
      </c>
      <c r="B13" s="233" t="s">
        <v>114</v>
      </c>
      <c r="C13" s="239" t="s">
        <v>115</v>
      </c>
      <c r="D13" s="234" t="s">
        <v>109</v>
      </c>
      <c r="E13" s="235">
        <v>25</v>
      </c>
      <c r="F13" s="236">
        <v>125</v>
      </c>
      <c r="G13" s="237">
        <v>3125</v>
      </c>
      <c r="H13" s="217">
        <v>3.77</v>
      </c>
      <c r="I13" s="217">
        <v>94.25</v>
      </c>
      <c r="J13" s="217">
        <v>121.23</v>
      </c>
      <c r="K13" s="217">
        <v>3030.75</v>
      </c>
      <c r="L13" s="217">
        <v>21</v>
      </c>
      <c r="M13" s="217">
        <v>3781.25</v>
      </c>
      <c r="N13" s="216">
        <v>4.0000000000000003E-5</v>
      </c>
      <c r="O13" s="216">
        <v>1E-3</v>
      </c>
      <c r="P13" s="216">
        <v>0</v>
      </c>
      <c r="Q13" s="216">
        <v>0</v>
      </c>
      <c r="R13" s="217"/>
      <c r="S13" s="217" t="s">
        <v>102</v>
      </c>
      <c r="T13" s="217" t="s">
        <v>103</v>
      </c>
      <c r="U13" s="217">
        <v>0.308</v>
      </c>
      <c r="V13" s="217">
        <v>7.7</v>
      </c>
      <c r="W13" s="217"/>
      <c r="X13" s="217" t="s">
        <v>104</v>
      </c>
      <c r="Y13" s="217" t="s">
        <v>105</v>
      </c>
      <c r="Z13" s="213"/>
      <c r="AA13" s="213"/>
      <c r="AB13" s="213"/>
      <c r="AC13" s="213"/>
      <c r="AD13" s="213"/>
      <c r="AE13" s="213"/>
      <c r="AF13" s="213"/>
      <c r="AG13" s="213" t="s">
        <v>106</v>
      </c>
      <c r="AH13" s="213"/>
      <c r="AI13" s="213"/>
      <c r="AJ13" s="213"/>
      <c r="AK13" s="213"/>
      <c r="AL13" s="213"/>
      <c r="AM13" s="213"/>
      <c r="AN13" s="213"/>
      <c r="AO13" s="213"/>
      <c r="AP13" s="213"/>
      <c r="AQ13" s="213"/>
      <c r="AR13" s="213"/>
      <c r="AS13" s="213"/>
      <c r="AT13" s="213"/>
      <c r="AU13" s="213"/>
      <c r="AV13" s="213"/>
      <c r="AW13" s="213"/>
      <c r="AX13" s="213"/>
      <c r="AY13" s="213"/>
      <c r="AZ13" s="213"/>
      <c r="BA13" s="213"/>
      <c r="BB13" s="213"/>
      <c r="BC13" s="213"/>
      <c r="BD13" s="213"/>
      <c r="BE13" s="213"/>
      <c r="BF13" s="213"/>
      <c r="BG13" s="213"/>
      <c r="BH13" s="213"/>
    </row>
    <row r="14" spans="1:60" ht="13" x14ac:dyDescent="0.25">
      <c r="A14" s="220" t="s">
        <v>97</v>
      </c>
      <c r="B14" s="221" t="s">
        <v>60</v>
      </c>
      <c r="C14" s="238" t="s">
        <v>61</v>
      </c>
      <c r="D14" s="222"/>
      <c r="E14" s="223"/>
      <c r="F14" s="224"/>
      <c r="G14" s="225">
        <v>3122.14</v>
      </c>
      <c r="H14" s="219"/>
      <c r="I14" s="219">
        <v>327.04000000000002</v>
      </c>
      <c r="J14" s="219"/>
      <c r="K14" s="219">
        <v>2795.1</v>
      </c>
      <c r="L14" s="219"/>
      <c r="M14" s="219"/>
      <c r="N14" s="218"/>
      <c r="O14" s="218"/>
      <c r="P14" s="218"/>
      <c r="Q14" s="218"/>
      <c r="R14" s="219"/>
      <c r="S14" s="219"/>
      <c r="T14" s="219"/>
      <c r="U14" s="219"/>
      <c r="V14" s="219"/>
      <c r="W14" s="219"/>
      <c r="X14" s="219"/>
      <c r="Y14" s="219"/>
      <c r="AG14" t="s">
        <v>98</v>
      </c>
    </row>
    <row r="15" spans="1:60" x14ac:dyDescent="0.25">
      <c r="A15" s="232">
        <v>5</v>
      </c>
      <c r="B15" s="233" t="s">
        <v>116</v>
      </c>
      <c r="C15" s="239" t="s">
        <v>117</v>
      </c>
      <c r="D15" s="234" t="s">
        <v>109</v>
      </c>
      <c r="E15" s="235">
        <v>13.425000000000001</v>
      </c>
      <c r="F15" s="236">
        <v>137.5</v>
      </c>
      <c r="G15" s="237">
        <v>1845.94</v>
      </c>
      <c r="H15" s="217">
        <v>19.43</v>
      </c>
      <c r="I15" s="217">
        <v>260.84775000000002</v>
      </c>
      <c r="J15" s="217">
        <v>118.07</v>
      </c>
      <c r="K15" s="217">
        <v>1585.0897500000001</v>
      </c>
      <c r="L15" s="217">
        <v>21</v>
      </c>
      <c r="M15" s="217">
        <v>2233.5873999999999</v>
      </c>
      <c r="N15" s="216">
        <v>6.7000000000000002E-4</v>
      </c>
      <c r="O15" s="216">
        <v>8.994750000000001E-3</v>
      </c>
      <c r="P15" s="216">
        <v>0.13300000000000001</v>
      </c>
      <c r="Q15" s="216">
        <v>1.7855250000000003</v>
      </c>
      <c r="R15" s="217"/>
      <c r="S15" s="217" t="s">
        <v>102</v>
      </c>
      <c r="T15" s="217" t="s">
        <v>102</v>
      </c>
      <c r="U15" s="217">
        <v>0.188</v>
      </c>
      <c r="V15" s="217">
        <v>2.5239000000000003</v>
      </c>
      <c r="W15" s="217"/>
      <c r="X15" s="217" t="s">
        <v>104</v>
      </c>
      <c r="Y15" s="217" t="s">
        <v>105</v>
      </c>
      <c r="Z15" s="213"/>
      <c r="AA15" s="213"/>
      <c r="AB15" s="213"/>
      <c r="AC15" s="213"/>
      <c r="AD15" s="213"/>
      <c r="AE15" s="213"/>
      <c r="AF15" s="213"/>
      <c r="AG15" s="213" t="s">
        <v>106</v>
      </c>
      <c r="AH15" s="213"/>
      <c r="AI15" s="213"/>
      <c r="AJ15" s="213"/>
      <c r="AK15" s="213"/>
      <c r="AL15" s="213"/>
      <c r="AM15" s="213"/>
      <c r="AN15" s="213"/>
      <c r="AO15" s="213"/>
      <c r="AP15" s="213"/>
      <c r="AQ15" s="213"/>
      <c r="AR15" s="213"/>
      <c r="AS15" s="213"/>
      <c r="AT15" s="213"/>
      <c r="AU15" s="213"/>
      <c r="AV15" s="213"/>
      <c r="AW15" s="213"/>
      <c r="AX15" s="213"/>
      <c r="AY15" s="213"/>
      <c r="AZ15" s="213"/>
      <c r="BA15" s="213"/>
      <c r="BB15" s="213"/>
      <c r="BC15" s="213"/>
      <c r="BD15" s="213"/>
      <c r="BE15" s="213"/>
      <c r="BF15" s="213"/>
      <c r="BG15" s="213"/>
      <c r="BH15" s="213"/>
    </row>
    <row r="16" spans="1:60" ht="20" x14ac:dyDescent="0.25">
      <c r="A16" s="232">
        <v>6</v>
      </c>
      <c r="B16" s="233" t="s">
        <v>118</v>
      </c>
      <c r="C16" s="239" t="s">
        <v>119</v>
      </c>
      <c r="D16" s="234" t="s">
        <v>120</v>
      </c>
      <c r="E16" s="235">
        <v>3</v>
      </c>
      <c r="F16" s="236">
        <v>25.4</v>
      </c>
      <c r="G16" s="237">
        <v>76.2</v>
      </c>
      <c r="H16" s="217">
        <v>0</v>
      </c>
      <c r="I16" s="217">
        <v>0</v>
      </c>
      <c r="J16" s="217">
        <v>25.4</v>
      </c>
      <c r="K16" s="217">
        <v>76.199999999999989</v>
      </c>
      <c r="L16" s="217">
        <v>21</v>
      </c>
      <c r="M16" s="217">
        <v>92.201999999999998</v>
      </c>
      <c r="N16" s="216">
        <v>0</v>
      </c>
      <c r="O16" s="216">
        <v>0</v>
      </c>
      <c r="P16" s="216">
        <v>0</v>
      </c>
      <c r="Q16" s="216">
        <v>0</v>
      </c>
      <c r="R16" s="217"/>
      <c r="S16" s="217" t="s">
        <v>102</v>
      </c>
      <c r="T16" s="217" t="s">
        <v>102</v>
      </c>
      <c r="U16" s="217">
        <v>0.05</v>
      </c>
      <c r="V16" s="217">
        <v>0.15000000000000002</v>
      </c>
      <c r="W16" s="217"/>
      <c r="X16" s="217" t="s">
        <v>104</v>
      </c>
      <c r="Y16" s="217" t="s">
        <v>105</v>
      </c>
      <c r="Z16" s="213"/>
      <c r="AA16" s="213"/>
      <c r="AB16" s="213"/>
      <c r="AC16" s="213"/>
      <c r="AD16" s="213"/>
      <c r="AE16" s="213"/>
      <c r="AF16" s="213"/>
      <c r="AG16" s="213" t="s">
        <v>106</v>
      </c>
      <c r="AH16" s="213"/>
      <c r="AI16" s="213"/>
      <c r="AJ16" s="213"/>
      <c r="AK16" s="213"/>
      <c r="AL16" s="213"/>
      <c r="AM16" s="213"/>
      <c r="AN16" s="213"/>
      <c r="AO16" s="213"/>
      <c r="AP16" s="213"/>
      <c r="AQ16" s="213"/>
      <c r="AR16" s="213"/>
      <c r="AS16" s="213"/>
      <c r="AT16" s="213"/>
      <c r="AU16" s="213"/>
      <c r="AV16" s="213"/>
      <c r="AW16" s="213"/>
      <c r="AX16" s="213"/>
      <c r="AY16" s="213"/>
      <c r="AZ16" s="213"/>
      <c r="BA16" s="213"/>
      <c r="BB16" s="213"/>
      <c r="BC16" s="213"/>
      <c r="BD16" s="213"/>
      <c r="BE16" s="213"/>
      <c r="BF16" s="213"/>
      <c r="BG16" s="213"/>
      <c r="BH16" s="213"/>
    </row>
    <row r="17" spans="1:60" x14ac:dyDescent="0.25">
      <c r="A17" s="232">
        <v>7</v>
      </c>
      <c r="B17" s="233" t="s">
        <v>121</v>
      </c>
      <c r="C17" s="239" t="s">
        <v>122</v>
      </c>
      <c r="D17" s="234" t="s">
        <v>109</v>
      </c>
      <c r="E17" s="235">
        <v>4.8</v>
      </c>
      <c r="F17" s="236">
        <v>250</v>
      </c>
      <c r="G17" s="237">
        <v>1200</v>
      </c>
      <c r="H17" s="217">
        <v>13.79</v>
      </c>
      <c r="I17" s="217">
        <v>66.191999999999993</v>
      </c>
      <c r="J17" s="217">
        <v>236.21</v>
      </c>
      <c r="K17" s="217">
        <v>1133.808</v>
      </c>
      <c r="L17" s="217">
        <v>21</v>
      </c>
      <c r="M17" s="217">
        <v>1452</v>
      </c>
      <c r="N17" s="216">
        <v>1.17E-3</v>
      </c>
      <c r="O17" s="216">
        <v>5.6160000000000003E-3</v>
      </c>
      <c r="P17" s="216">
        <v>7.5999999999999998E-2</v>
      </c>
      <c r="Q17" s="216">
        <v>0.36479999999999996</v>
      </c>
      <c r="R17" s="217"/>
      <c r="S17" s="217" t="s">
        <v>102</v>
      </c>
      <c r="T17" s="217" t="s">
        <v>103</v>
      </c>
      <c r="U17" s="217">
        <v>0.93899999999999995</v>
      </c>
      <c r="V17" s="217">
        <v>4.5071999999999992</v>
      </c>
      <c r="W17" s="217"/>
      <c r="X17" s="217" t="s">
        <v>104</v>
      </c>
      <c r="Y17" s="217" t="s">
        <v>105</v>
      </c>
      <c r="Z17" s="213"/>
      <c r="AA17" s="213"/>
      <c r="AB17" s="213"/>
      <c r="AC17" s="213"/>
      <c r="AD17" s="213"/>
      <c r="AE17" s="213"/>
      <c r="AF17" s="213"/>
      <c r="AG17" s="213" t="s">
        <v>106</v>
      </c>
      <c r="AH17" s="213"/>
      <c r="AI17" s="213"/>
      <c r="AJ17" s="213"/>
      <c r="AK17" s="213"/>
      <c r="AL17" s="213"/>
      <c r="AM17" s="213"/>
      <c r="AN17" s="213"/>
      <c r="AO17" s="213"/>
      <c r="AP17" s="213"/>
      <c r="AQ17" s="213"/>
      <c r="AR17" s="213"/>
      <c r="AS17" s="213"/>
      <c r="AT17" s="213"/>
      <c r="AU17" s="213"/>
      <c r="AV17" s="213"/>
      <c r="AW17" s="213"/>
      <c r="AX17" s="213"/>
      <c r="AY17" s="213"/>
      <c r="AZ17" s="213"/>
      <c r="BA17" s="213"/>
      <c r="BB17" s="213"/>
      <c r="BC17" s="213"/>
      <c r="BD17" s="213"/>
      <c r="BE17" s="213"/>
      <c r="BF17" s="213"/>
      <c r="BG17" s="213"/>
      <c r="BH17" s="213"/>
    </row>
    <row r="18" spans="1:60" ht="13" x14ac:dyDescent="0.25">
      <c r="A18" s="220" t="s">
        <v>97</v>
      </c>
      <c r="B18" s="221" t="s">
        <v>62</v>
      </c>
      <c r="C18" s="238" t="s">
        <v>63</v>
      </c>
      <c r="D18" s="222"/>
      <c r="E18" s="223"/>
      <c r="F18" s="224"/>
      <c r="G18" s="225">
        <v>150.78</v>
      </c>
      <c r="H18" s="219"/>
      <c r="I18" s="219">
        <v>0</v>
      </c>
      <c r="J18" s="219"/>
      <c r="K18" s="219">
        <v>150.78</v>
      </c>
      <c r="L18" s="219"/>
      <c r="M18" s="219"/>
      <c r="N18" s="218"/>
      <c r="O18" s="218"/>
      <c r="P18" s="218"/>
      <c r="Q18" s="218"/>
      <c r="R18" s="219"/>
      <c r="S18" s="219"/>
      <c r="T18" s="219"/>
      <c r="U18" s="219"/>
      <c r="V18" s="219"/>
      <c r="W18" s="219"/>
      <c r="X18" s="219"/>
      <c r="Y18" s="219"/>
      <c r="AG18" t="s">
        <v>98</v>
      </c>
    </row>
    <row r="19" spans="1:60" x14ac:dyDescent="0.25">
      <c r="A19" s="232">
        <v>8</v>
      </c>
      <c r="B19" s="233" t="s">
        <v>123</v>
      </c>
      <c r="C19" s="239" t="s">
        <v>124</v>
      </c>
      <c r="D19" s="234" t="s">
        <v>125</v>
      </c>
      <c r="E19" s="235">
        <v>0.12712999999999999</v>
      </c>
      <c r="F19" s="236">
        <v>1186</v>
      </c>
      <c r="G19" s="237">
        <v>150.78</v>
      </c>
      <c r="H19" s="217">
        <v>0</v>
      </c>
      <c r="I19" s="217">
        <v>0</v>
      </c>
      <c r="J19" s="217">
        <v>1186</v>
      </c>
      <c r="K19" s="217">
        <v>150.77617999999998</v>
      </c>
      <c r="L19" s="217">
        <v>21</v>
      </c>
      <c r="M19" s="217">
        <v>182.44380000000001</v>
      </c>
      <c r="N19" s="216">
        <v>0</v>
      </c>
      <c r="O19" s="216">
        <v>0</v>
      </c>
      <c r="P19" s="216">
        <v>0</v>
      </c>
      <c r="Q19" s="216">
        <v>0</v>
      </c>
      <c r="R19" s="217"/>
      <c r="S19" s="217" t="s">
        <v>102</v>
      </c>
      <c r="T19" s="217" t="s">
        <v>103</v>
      </c>
      <c r="U19" s="217">
        <v>2.1</v>
      </c>
      <c r="V19" s="217">
        <v>0.26697300000000002</v>
      </c>
      <c r="W19" s="217"/>
      <c r="X19" s="217" t="s">
        <v>126</v>
      </c>
      <c r="Y19" s="217" t="s">
        <v>105</v>
      </c>
      <c r="Z19" s="213"/>
      <c r="AA19" s="213"/>
      <c r="AB19" s="213"/>
      <c r="AC19" s="213"/>
      <c r="AD19" s="213"/>
      <c r="AE19" s="213"/>
      <c r="AF19" s="213"/>
      <c r="AG19" s="213" t="s">
        <v>127</v>
      </c>
      <c r="AH19" s="213"/>
      <c r="AI19" s="213"/>
      <c r="AJ19" s="213"/>
      <c r="AK19" s="213"/>
      <c r="AL19" s="213"/>
      <c r="AM19" s="213"/>
      <c r="AN19" s="213"/>
      <c r="AO19" s="213"/>
      <c r="AP19" s="213"/>
      <c r="AQ19" s="213"/>
      <c r="AR19" s="213"/>
      <c r="AS19" s="213"/>
      <c r="AT19" s="213"/>
      <c r="AU19" s="213"/>
      <c r="AV19" s="213"/>
      <c r="AW19" s="213"/>
      <c r="AX19" s="213"/>
      <c r="AY19" s="213"/>
      <c r="AZ19" s="213"/>
      <c r="BA19" s="213"/>
      <c r="BB19" s="213"/>
      <c r="BC19" s="213"/>
      <c r="BD19" s="213"/>
      <c r="BE19" s="213"/>
      <c r="BF19" s="213"/>
      <c r="BG19" s="213"/>
      <c r="BH19" s="213"/>
    </row>
    <row r="20" spans="1:60" ht="13" x14ac:dyDescent="0.25">
      <c r="A20" s="220" t="s">
        <v>97</v>
      </c>
      <c r="B20" s="221" t="s">
        <v>64</v>
      </c>
      <c r="C20" s="238" t="s">
        <v>65</v>
      </c>
      <c r="D20" s="222"/>
      <c r="E20" s="223"/>
      <c r="F20" s="224"/>
      <c r="G20" s="225">
        <v>5472</v>
      </c>
      <c r="H20" s="219"/>
      <c r="I20" s="219">
        <v>448.8</v>
      </c>
      <c r="J20" s="219"/>
      <c r="K20" s="219">
        <v>5023.2</v>
      </c>
      <c r="L20" s="219"/>
      <c r="M20" s="219"/>
      <c r="N20" s="218"/>
      <c r="O20" s="218"/>
      <c r="P20" s="218"/>
      <c r="Q20" s="218"/>
      <c r="R20" s="219"/>
      <c r="S20" s="219"/>
      <c r="T20" s="219"/>
      <c r="U20" s="219"/>
      <c r="V20" s="219"/>
      <c r="W20" s="219"/>
      <c r="X20" s="219"/>
      <c r="Y20" s="219"/>
      <c r="AG20" t="s">
        <v>98</v>
      </c>
    </row>
    <row r="21" spans="1:60" x14ac:dyDescent="0.25">
      <c r="A21" s="232">
        <v>9</v>
      </c>
      <c r="B21" s="233" t="s">
        <v>128</v>
      </c>
      <c r="C21" s="239" t="s">
        <v>129</v>
      </c>
      <c r="D21" s="234" t="s">
        <v>130</v>
      </c>
      <c r="E21" s="235">
        <v>68</v>
      </c>
      <c r="F21" s="236">
        <v>29</v>
      </c>
      <c r="G21" s="237">
        <v>1972</v>
      </c>
      <c r="H21" s="217">
        <v>6.6</v>
      </c>
      <c r="I21" s="217">
        <v>448.79999999999995</v>
      </c>
      <c r="J21" s="217">
        <v>22.4</v>
      </c>
      <c r="K21" s="217">
        <v>1523.1999999999998</v>
      </c>
      <c r="L21" s="217">
        <v>21</v>
      </c>
      <c r="M21" s="217">
        <v>2386.12</v>
      </c>
      <c r="N21" s="216">
        <v>5.0000000000000002E-5</v>
      </c>
      <c r="O21" s="216">
        <v>3.4000000000000002E-3</v>
      </c>
      <c r="P21" s="216">
        <v>1E-3</v>
      </c>
      <c r="Q21" s="216">
        <v>6.8000000000000005E-2</v>
      </c>
      <c r="R21" s="217"/>
      <c r="S21" s="217" t="s">
        <v>102</v>
      </c>
      <c r="T21" s="217" t="s">
        <v>103</v>
      </c>
      <c r="U21" s="217">
        <v>0.05</v>
      </c>
      <c r="V21" s="217">
        <v>3.4000000000000004</v>
      </c>
      <c r="W21" s="217"/>
      <c r="X21" s="217" t="s">
        <v>104</v>
      </c>
      <c r="Y21" s="217" t="s">
        <v>105</v>
      </c>
      <c r="Z21" s="213"/>
      <c r="AA21" s="213"/>
      <c r="AB21" s="213"/>
      <c r="AC21" s="213"/>
      <c r="AD21" s="213"/>
      <c r="AE21" s="213"/>
      <c r="AF21" s="213"/>
      <c r="AG21" s="213" t="s">
        <v>106</v>
      </c>
      <c r="AH21" s="213"/>
      <c r="AI21" s="213"/>
      <c r="AJ21" s="213"/>
      <c r="AK21" s="213"/>
      <c r="AL21" s="213"/>
      <c r="AM21" s="213"/>
      <c r="AN21" s="213"/>
      <c r="AO21" s="213"/>
      <c r="AP21" s="213"/>
      <c r="AQ21" s="213"/>
      <c r="AR21" s="213"/>
      <c r="AS21" s="213"/>
      <c r="AT21" s="213"/>
      <c r="AU21" s="213"/>
      <c r="AV21" s="213"/>
      <c r="AW21" s="213"/>
      <c r="AX21" s="213"/>
      <c r="AY21" s="213"/>
      <c r="AZ21" s="213"/>
      <c r="BA21" s="213"/>
      <c r="BB21" s="213"/>
      <c r="BC21" s="213"/>
      <c r="BD21" s="213"/>
      <c r="BE21" s="213"/>
      <c r="BF21" s="213"/>
      <c r="BG21" s="213"/>
      <c r="BH21" s="213"/>
    </row>
    <row r="22" spans="1:60" x14ac:dyDescent="0.25">
      <c r="A22" s="232">
        <v>10</v>
      </c>
      <c r="B22" s="233" t="s">
        <v>131</v>
      </c>
      <c r="C22" s="239" t="s">
        <v>132</v>
      </c>
      <c r="D22" s="234" t="s">
        <v>112</v>
      </c>
      <c r="E22" s="235">
        <v>1</v>
      </c>
      <c r="F22" s="236">
        <v>3500</v>
      </c>
      <c r="G22" s="237">
        <v>3500</v>
      </c>
      <c r="H22" s="217">
        <v>0</v>
      </c>
      <c r="I22" s="217">
        <v>0</v>
      </c>
      <c r="J22" s="217">
        <v>3500</v>
      </c>
      <c r="K22" s="217">
        <v>3500</v>
      </c>
      <c r="L22" s="217">
        <v>21</v>
      </c>
      <c r="M22" s="217">
        <v>4235</v>
      </c>
      <c r="N22" s="216">
        <v>0</v>
      </c>
      <c r="O22" s="216">
        <v>0</v>
      </c>
      <c r="P22" s="216">
        <v>0</v>
      </c>
      <c r="Q22" s="216">
        <v>0</v>
      </c>
      <c r="R22" s="217"/>
      <c r="S22" s="217" t="s">
        <v>113</v>
      </c>
      <c r="T22" s="217" t="s">
        <v>103</v>
      </c>
      <c r="U22" s="217">
        <v>0</v>
      </c>
      <c r="V22" s="217">
        <v>0</v>
      </c>
      <c r="W22" s="217"/>
      <c r="X22" s="217" t="s">
        <v>104</v>
      </c>
      <c r="Y22" s="217" t="s">
        <v>105</v>
      </c>
      <c r="Z22" s="213"/>
      <c r="AA22" s="213"/>
      <c r="AB22" s="213"/>
      <c r="AC22" s="213"/>
      <c r="AD22" s="213"/>
      <c r="AE22" s="213"/>
      <c r="AF22" s="213"/>
      <c r="AG22" s="213" t="s">
        <v>106</v>
      </c>
      <c r="AH22" s="213"/>
      <c r="AI22" s="213"/>
      <c r="AJ22" s="213"/>
      <c r="AK22" s="213"/>
      <c r="AL22" s="213"/>
      <c r="AM22" s="213"/>
      <c r="AN22" s="213"/>
      <c r="AO22" s="213"/>
      <c r="AP22" s="213"/>
      <c r="AQ22" s="213"/>
      <c r="AR22" s="213"/>
      <c r="AS22" s="213"/>
      <c r="AT22" s="213"/>
      <c r="AU22" s="213"/>
      <c r="AV22" s="213"/>
      <c r="AW22" s="213"/>
      <c r="AX22" s="213"/>
      <c r="AY22" s="213"/>
      <c r="AZ22" s="213"/>
      <c r="BA22" s="213"/>
      <c r="BB22" s="213"/>
      <c r="BC22" s="213"/>
      <c r="BD22" s="213"/>
      <c r="BE22" s="213"/>
      <c r="BF22" s="213"/>
      <c r="BG22" s="213"/>
      <c r="BH22" s="213"/>
    </row>
    <row r="23" spans="1:60" ht="13" x14ac:dyDescent="0.25">
      <c r="A23" s="220" t="s">
        <v>97</v>
      </c>
      <c r="B23" s="221" t="s">
        <v>66</v>
      </c>
      <c r="C23" s="238" t="s">
        <v>67</v>
      </c>
      <c r="D23" s="222"/>
      <c r="E23" s="223"/>
      <c r="F23" s="224"/>
      <c r="G23" s="225">
        <v>5543.61</v>
      </c>
      <c r="H23" s="219"/>
      <c r="I23" s="219">
        <v>0</v>
      </c>
      <c r="J23" s="219"/>
      <c r="K23" s="219">
        <v>5543.61</v>
      </c>
      <c r="L23" s="219"/>
      <c r="M23" s="219"/>
      <c r="N23" s="218"/>
      <c r="O23" s="218"/>
      <c r="P23" s="218"/>
      <c r="Q23" s="218"/>
      <c r="R23" s="219"/>
      <c r="S23" s="219"/>
      <c r="T23" s="219"/>
      <c r="U23" s="219"/>
      <c r="V23" s="219"/>
      <c r="W23" s="219"/>
      <c r="X23" s="219"/>
      <c r="Y23" s="219"/>
      <c r="AG23" t="s">
        <v>98</v>
      </c>
    </row>
    <row r="24" spans="1:60" x14ac:dyDescent="0.25">
      <c r="A24" s="232">
        <v>11</v>
      </c>
      <c r="B24" s="233" t="s">
        <v>133</v>
      </c>
      <c r="C24" s="239" t="s">
        <v>134</v>
      </c>
      <c r="D24" s="234" t="s">
        <v>125</v>
      </c>
      <c r="E24" s="235">
        <v>2.2183299999999999</v>
      </c>
      <c r="F24" s="236">
        <v>120</v>
      </c>
      <c r="G24" s="237">
        <v>266.2</v>
      </c>
      <c r="H24" s="217">
        <v>0</v>
      </c>
      <c r="I24" s="217">
        <v>0</v>
      </c>
      <c r="J24" s="217">
        <v>120</v>
      </c>
      <c r="K24" s="217">
        <v>266.19959999999998</v>
      </c>
      <c r="L24" s="217">
        <v>21</v>
      </c>
      <c r="M24" s="217">
        <v>322.10199999999998</v>
      </c>
      <c r="N24" s="216">
        <v>0</v>
      </c>
      <c r="O24" s="216">
        <v>0</v>
      </c>
      <c r="P24" s="216">
        <v>0</v>
      </c>
      <c r="Q24" s="216">
        <v>0</v>
      </c>
      <c r="R24" s="217"/>
      <c r="S24" s="217" t="s">
        <v>102</v>
      </c>
      <c r="T24" s="217" t="s">
        <v>103</v>
      </c>
      <c r="U24" s="217">
        <v>0.27700000000000002</v>
      </c>
      <c r="V24" s="217">
        <v>0.61447741</v>
      </c>
      <c r="W24" s="217"/>
      <c r="X24" s="217" t="s">
        <v>135</v>
      </c>
      <c r="Y24" s="217" t="s">
        <v>105</v>
      </c>
      <c r="Z24" s="213"/>
      <c r="AA24" s="213"/>
      <c r="AB24" s="213"/>
      <c r="AC24" s="213"/>
      <c r="AD24" s="213"/>
      <c r="AE24" s="213"/>
      <c r="AF24" s="213"/>
      <c r="AG24" s="213" t="s">
        <v>136</v>
      </c>
      <c r="AH24" s="213"/>
      <c r="AI24" s="213"/>
      <c r="AJ24" s="213"/>
      <c r="AK24" s="213"/>
      <c r="AL24" s="213"/>
      <c r="AM24" s="213"/>
      <c r="AN24" s="213"/>
      <c r="AO24" s="213"/>
      <c r="AP24" s="213"/>
      <c r="AQ24" s="213"/>
      <c r="AR24" s="213"/>
      <c r="AS24" s="213"/>
      <c r="AT24" s="213"/>
      <c r="AU24" s="213"/>
      <c r="AV24" s="213"/>
      <c r="AW24" s="213"/>
      <c r="AX24" s="213"/>
      <c r="AY24" s="213"/>
      <c r="AZ24" s="213"/>
      <c r="BA24" s="213"/>
      <c r="BB24" s="213"/>
      <c r="BC24" s="213"/>
      <c r="BD24" s="213"/>
      <c r="BE24" s="213"/>
      <c r="BF24" s="213"/>
      <c r="BG24" s="213"/>
      <c r="BH24" s="213"/>
    </row>
    <row r="25" spans="1:60" x14ac:dyDescent="0.25">
      <c r="A25" s="232">
        <v>12</v>
      </c>
      <c r="B25" s="233" t="s">
        <v>137</v>
      </c>
      <c r="C25" s="239" t="s">
        <v>138</v>
      </c>
      <c r="D25" s="234" t="s">
        <v>125</v>
      </c>
      <c r="E25" s="235">
        <v>2.2183299999999999</v>
      </c>
      <c r="F25" s="236">
        <v>520</v>
      </c>
      <c r="G25" s="237">
        <v>1153.53</v>
      </c>
      <c r="H25" s="217">
        <v>0</v>
      </c>
      <c r="I25" s="217">
        <v>0</v>
      </c>
      <c r="J25" s="217">
        <v>520</v>
      </c>
      <c r="K25" s="217">
        <v>1153.5316</v>
      </c>
      <c r="L25" s="217">
        <v>21</v>
      </c>
      <c r="M25" s="217">
        <v>1395.7712999999999</v>
      </c>
      <c r="N25" s="216">
        <v>0</v>
      </c>
      <c r="O25" s="216">
        <v>0</v>
      </c>
      <c r="P25" s="216">
        <v>0</v>
      </c>
      <c r="Q25" s="216">
        <v>0</v>
      </c>
      <c r="R25" s="217"/>
      <c r="S25" s="217" t="s">
        <v>102</v>
      </c>
      <c r="T25" s="217" t="s">
        <v>102</v>
      </c>
      <c r="U25" s="217">
        <v>0.93300000000000005</v>
      </c>
      <c r="V25" s="217">
        <v>2.0697018900000002</v>
      </c>
      <c r="W25" s="217"/>
      <c r="X25" s="217" t="s">
        <v>135</v>
      </c>
      <c r="Y25" s="217" t="s">
        <v>105</v>
      </c>
      <c r="Z25" s="213"/>
      <c r="AA25" s="213"/>
      <c r="AB25" s="213"/>
      <c r="AC25" s="213"/>
      <c r="AD25" s="213"/>
      <c r="AE25" s="213"/>
      <c r="AF25" s="213"/>
      <c r="AG25" s="213" t="s">
        <v>136</v>
      </c>
      <c r="AH25" s="213"/>
      <c r="AI25" s="213"/>
      <c r="AJ25" s="213"/>
      <c r="AK25" s="213"/>
      <c r="AL25" s="213"/>
      <c r="AM25" s="213"/>
      <c r="AN25" s="213"/>
      <c r="AO25" s="213"/>
      <c r="AP25" s="213"/>
      <c r="AQ25" s="213"/>
      <c r="AR25" s="213"/>
      <c r="AS25" s="213"/>
      <c r="AT25" s="213"/>
      <c r="AU25" s="213"/>
      <c r="AV25" s="213"/>
      <c r="AW25" s="213"/>
      <c r="AX25" s="213"/>
      <c r="AY25" s="213"/>
      <c r="AZ25" s="213"/>
      <c r="BA25" s="213"/>
      <c r="BB25" s="213"/>
      <c r="BC25" s="213"/>
      <c r="BD25" s="213"/>
      <c r="BE25" s="213"/>
      <c r="BF25" s="213"/>
      <c r="BG25" s="213"/>
      <c r="BH25" s="213"/>
    </row>
    <row r="26" spans="1:60" x14ac:dyDescent="0.25">
      <c r="A26" s="232">
        <v>13</v>
      </c>
      <c r="B26" s="233" t="s">
        <v>139</v>
      </c>
      <c r="C26" s="239" t="s">
        <v>140</v>
      </c>
      <c r="D26" s="234" t="s">
        <v>125</v>
      </c>
      <c r="E26" s="235">
        <v>2.2183299999999999</v>
      </c>
      <c r="F26" s="236">
        <v>317</v>
      </c>
      <c r="G26" s="237">
        <v>703.21</v>
      </c>
      <c r="H26" s="217">
        <v>0</v>
      </c>
      <c r="I26" s="217">
        <v>0</v>
      </c>
      <c r="J26" s="217">
        <v>317</v>
      </c>
      <c r="K26" s="217">
        <v>703.21060999999997</v>
      </c>
      <c r="L26" s="217">
        <v>21</v>
      </c>
      <c r="M26" s="217">
        <v>850.88409999999999</v>
      </c>
      <c r="N26" s="216">
        <v>0</v>
      </c>
      <c r="O26" s="216">
        <v>0</v>
      </c>
      <c r="P26" s="216">
        <v>0</v>
      </c>
      <c r="Q26" s="216">
        <v>0</v>
      </c>
      <c r="R26" s="217"/>
      <c r="S26" s="217" t="s">
        <v>102</v>
      </c>
      <c r="T26" s="217" t="s">
        <v>103</v>
      </c>
      <c r="U26" s="217">
        <v>1.96</v>
      </c>
      <c r="V26" s="217">
        <v>4.3479267999999998</v>
      </c>
      <c r="W26" s="217"/>
      <c r="X26" s="217" t="s">
        <v>135</v>
      </c>
      <c r="Y26" s="217" t="s">
        <v>105</v>
      </c>
      <c r="Z26" s="213"/>
      <c r="AA26" s="213"/>
      <c r="AB26" s="213"/>
      <c r="AC26" s="213"/>
      <c r="AD26" s="213"/>
      <c r="AE26" s="213"/>
      <c r="AF26" s="213"/>
      <c r="AG26" s="213" t="s">
        <v>136</v>
      </c>
      <c r="AH26" s="213"/>
      <c r="AI26" s="213"/>
      <c r="AJ26" s="213"/>
      <c r="AK26" s="213"/>
      <c r="AL26" s="213"/>
      <c r="AM26" s="213"/>
      <c r="AN26" s="213"/>
      <c r="AO26" s="213"/>
      <c r="AP26" s="213"/>
      <c r="AQ26" s="213"/>
      <c r="AR26" s="213"/>
      <c r="AS26" s="213"/>
      <c r="AT26" s="213"/>
      <c r="AU26" s="213"/>
      <c r="AV26" s="213"/>
      <c r="AW26" s="213"/>
      <c r="AX26" s="213"/>
      <c r="AY26" s="213"/>
      <c r="AZ26" s="213"/>
      <c r="BA26" s="213"/>
      <c r="BB26" s="213"/>
      <c r="BC26" s="213"/>
      <c r="BD26" s="213"/>
      <c r="BE26" s="213"/>
      <c r="BF26" s="213"/>
      <c r="BG26" s="213"/>
      <c r="BH26" s="213"/>
    </row>
    <row r="27" spans="1:60" x14ac:dyDescent="0.25">
      <c r="A27" s="232">
        <v>14</v>
      </c>
      <c r="B27" s="233" t="s">
        <v>141</v>
      </c>
      <c r="C27" s="239" t="s">
        <v>142</v>
      </c>
      <c r="D27" s="234" t="s">
        <v>125</v>
      </c>
      <c r="E27" s="235">
        <v>26.619900000000001</v>
      </c>
      <c r="F27" s="236">
        <v>27</v>
      </c>
      <c r="G27" s="237">
        <v>718.74</v>
      </c>
      <c r="H27" s="217">
        <v>0</v>
      </c>
      <c r="I27" s="217">
        <v>0</v>
      </c>
      <c r="J27" s="217">
        <v>27</v>
      </c>
      <c r="K27" s="217">
        <v>718.7373</v>
      </c>
      <c r="L27" s="217">
        <v>21</v>
      </c>
      <c r="M27" s="217">
        <v>869.67539999999997</v>
      </c>
      <c r="N27" s="216">
        <v>0</v>
      </c>
      <c r="O27" s="216">
        <v>0</v>
      </c>
      <c r="P27" s="216">
        <v>0</v>
      </c>
      <c r="Q27" s="216">
        <v>0</v>
      </c>
      <c r="R27" s="217"/>
      <c r="S27" s="217" t="s">
        <v>102</v>
      </c>
      <c r="T27" s="217" t="s">
        <v>103</v>
      </c>
      <c r="U27" s="217">
        <v>0</v>
      </c>
      <c r="V27" s="217">
        <v>0</v>
      </c>
      <c r="W27" s="217"/>
      <c r="X27" s="217" t="s">
        <v>135</v>
      </c>
      <c r="Y27" s="217" t="s">
        <v>105</v>
      </c>
      <c r="Z27" s="213"/>
      <c r="AA27" s="213"/>
      <c r="AB27" s="213"/>
      <c r="AC27" s="213"/>
      <c r="AD27" s="213"/>
      <c r="AE27" s="213"/>
      <c r="AF27" s="213"/>
      <c r="AG27" s="213" t="s">
        <v>136</v>
      </c>
      <c r="AH27" s="213"/>
      <c r="AI27" s="213"/>
      <c r="AJ27" s="213"/>
      <c r="AK27" s="213"/>
      <c r="AL27" s="213"/>
      <c r="AM27" s="213"/>
      <c r="AN27" s="213"/>
      <c r="AO27" s="213"/>
      <c r="AP27" s="213"/>
      <c r="AQ27" s="213"/>
      <c r="AR27" s="213"/>
      <c r="AS27" s="213"/>
      <c r="AT27" s="213"/>
      <c r="AU27" s="213"/>
      <c r="AV27" s="213"/>
      <c r="AW27" s="213"/>
      <c r="AX27" s="213"/>
      <c r="AY27" s="213"/>
      <c r="AZ27" s="213"/>
      <c r="BA27" s="213"/>
      <c r="BB27" s="213"/>
      <c r="BC27" s="213"/>
      <c r="BD27" s="213"/>
      <c r="BE27" s="213"/>
      <c r="BF27" s="213"/>
      <c r="BG27" s="213"/>
      <c r="BH27" s="213"/>
    </row>
    <row r="28" spans="1:60" x14ac:dyDescent="0.25">
      <c r="A28" s="232">
        <v>15</v>
      </c>
      <c r="B28" s="233" t="s">
        <v>143</v>
      </c>
      <c r="C28" s="239" t="s">
        <v>144</v>
      </c>
      <c r="D28" s="234" t="s">
        <v>125</v>
      </c>
      <c r="E28" s="235">
        <v>2.2183299999999999</v>
      </c>
      <c r="F28" s="236">
        <v>450</v>
      </c>
      <c r="G28" s="237">
        <v>998.25</v>
      </c>
      <c r="H28" s="217">
        <v>0</v>
      </c>
      <c r="I28" s="217">
        <v>0</v>
      </c>
      <c r="J28" s="217">
        <v>450</v>
      </c>
      <c r="K28" s="217">
        <v>998.24849999999992</v>
      </c>
      <c r="L28" s="217">
        <v>21</v>
      </c>
      <c r="M28" s="217">
        <v>1207.8824999999999</v>
      </c>
      <c r="N28" s="216">
        <v>0</v>
      </c>
      <c r="O28" s="216">
        <v>0</v>
      </c>
      <c r="P28" s="216">
        <v>0</v>
      </c>
      <c r="Q28" s="216">
        <v>0</v>
      </c>
      <c r="R28" s="217"/>
      <c r="S28" s="217" t="s">
        <v>102</v>
      </c>
      <c r="T28" s="217" t="s">
        <v>103</v>
      </c>
      <c r="U28" s="217">
        <v>0.94199999999999995</v>
      </c>
      <c r="V28" s="217">
        <v>2.0896668599999999</v>
      </c>
      <c r="W28" s="217"/>
      <c r="X28" s="217" t="s">
        <v>135</v>
      </c>
      <c r="Y28" s="217" t="s">
        <v>105</v>
      </c>
      <c r="Z28" s="213"/>
      <c r="AA28" s="213"/>
      <c r="AB28" s="213"/>
      <c r="AC28" s="213"/>
      <c r="AD28" s="213"/>
      <c r="AE28" s="213"/>
      <c r="AF28" s="213"/>
      <c r="AG28" s="213" t="s">
        <v>136</v>
      </c>
      <c r="AH28" s="213"/>
      <c r="AI28" s="213"/>
      <c r="AJ28" s="213"/>
      <c r="AK28" s="213"/>
      <c r="AL28" s="213"/>
      <c r="AM28" s="213"/>
      <c r="AN28" s="213"/>
      <c r="AO28" s="213"/>
      <c r="AP28" s="213"/>
      <c r="AQ28" s="213"/>
      <c r="AR28" s="213"/>
      <c r="AS28" s="213"/>
      <c r="AT28" s="213"/>
      <c r="AU28" s="213"/>
      <c r="AV28" s="213"/>
      <c r="AW28" s="213"/>
      <c r="AX28" s="213"/>
      <c r="AY28" s="213"/>
      <c r="AZ28" s="213"/>
      <c r="BA28" s="213"/>
      <c r="BB28" s="213"/>
      <c r="BC28" s="213"/>
      <c r="BD28" s="213"/>
      <c r="BE28" s="213"/>
      <c r="BF28" s="213"/>
      <c r="BG28" s="213"/>
      <c r="BH28" s="213"/>
    </row>
    <row r="29" spans="1:60" x14ac:dyDescent="0.25">
      <c r="A29" s="232">
        <v>16</v>
      </c>
      <c r="B29" s="233" t="s">
        <v>145</v>
      </c>
      <c r="C29" s="239" t="s">
        <v>146</v>
      </c>
      <c r="D29" s="234" t="s">
        <v>125</v>
      </c>
      <c r="E29" s="235">
        <v>8.8733000000000004</v>
      </c>
      <c r="F29" s="236">
        <v>50</v>
      </c>
      <c r="G29" s="237">
        <v>443.67</v>
      </c>
      <c r="H29" s="217">
        <v>0</v>
      </c>
      <c r="I29" s="217">
        <v>0</v>
      </c>
      <c r="J29" s="217">
        <v>50</v>
      </c>
      <c r="K29" s="217">
        <v>443.66500000000002</v>
      </c>
      <c r="L29" s="217">
        <v>21</v>
      </c>
      <c r="M29" s="217">
        <v>536.84069999999997</v>
      </c>
      <c r="N29" s="216">
        <v>0</v>
      </c>
      <c r="O29" s="216">
        <v>0</v>
      </c>
      <c r="P29" s="216">
        <v>0</v>
      </c>
      <c r="Q29" s="216">
        <v>0</v>
      </c>
      <c r="R29" s="217"/>
      <c r="S29" s="217" t="s">
        <v>102</v>
      </c>
      <c r="T29" s="217" t="s">
        <v>103</v>
      </c>
      <c r="U29" s="217">
        <v>0.105</v>
      </c>
      <c r="V29" s="217">
        <v>0.93169650000000004</v>
      </c>
      <c r="W29" s="217"/>
      <c r="X29" s="217" t="s">
        <v>135</v>
      </c>
      <c r="Y29" s="217" t="s">
        <v>105</v>
      </c>
      <c r="Z29" s="213"/>
      <c r="AA29" s="213"/>
      <c r="AB29" s="213"/>
      <c r="AC29" s="213"/>
      <c r="AD29" s="213"/>
      <c r="AE29" s="213"/>
      <c r="AF29" s="213"/>
      <c r="AG29" s="213" t="s">
        <v>136</v>
      </c>
      <c r="AH29" s="213"/>
      <c r="AI29" s="213"/>
      <c r="AJ29" s="213"/>
      <c r="AK29" s="213"/>
      <c r="AL29" s="213"/>
      <c r="AM29" s="213"/>
      <c r="AN29" s="213"/>
      <c r="AO29" s="213"/>
      <c r="AP29" s="213"/>
      <c r="AQ29" s="213"/>
      <c r="AR29" s="213"/>
      <c r="AS29" s="213"/>
      <c r="AT29" s="213"/>
      <c r="AU29" s="213"/>
      <c r="AV29" s="213"/>
      <c r="AW29" s="213"/>
      <c r="AX29" s="213"/>
      <c r="AY29" s="213"/>
      <c r="AZ29" s="213"/>
      <c r="BA29" s="213"/>
      <c r="BB29" s="213"/>
      <c r="BC29" s="213"/>
      <c r="BD29" s="213"/>
      <c r="BE29" s="213"/>
      <c r="BF29" s="213"/>
      <c r="BG29" s="213"/>
      <c r="BH29" s="213"/>
    </row>
    <row r="30" spans="1:60" x14ac:dyDescent="0.25">
      <c r="A30" s="226">
        <v>17</v>
      </c>
      <c r="B30" s="227" t="s">
        <v>147</v>
      </c>
      <c r="C30" s="240" t="s">
        <v>148</v>
      </c>
      <c r="D30" s="228" t="s">
        <v>125</v>
      </c>
      <c r="E30" s="229">
        <v>2.2183299999999999</v>
      </c>
      <c r="F30" s="230">
        <v>568</v>
      </c>
      <c r="G30" s="231">
        <v>1260.01</v>
      </c>
      <c r="H30" s="217">
        <v>0</v>
      </c>
      <c r="I30" s="217">
        <v>0</v>
      </c>
      <c r="J30" s="217">
        <v>568</v>
      </c>
      <c r="K30" s="217">
        <v>1260.01144</v>
      </c>
      <c r="L30" s="217">
        <v>21</v>
      </c>
      <c r="M30" s="217">
        <v>1524.6121000000001</v>
      </c>
      <c r="N30" s="216">
        <v>0</v>
      </c>
      <c r="O30" s="216">
        <v>0</v>
      </c>
      <c r="P30" s="216">
        <v>0</v>
      </c>
      <c r="Q30" s="216">
        <v>0</v>
      </c>
      <c r="R30" s="217"/>
      <c r="S30" s="217" t="s">
        <v>102</v>
      </c>
      <c r="T30" s="217" t="s">
        <v>103</v>
      </c>
      <c r="U30" s="217">
        <v>0</v>
      </c>
      <c r="V30" s="217">
        <v>0</v>
      </c>
      <c r="W30" s="217"/>
      <c r="X30" s="217" t="s">
        <v>135</v>
      </c>
      <c r="Y30" s="217" t="s">
        <v>105</v>
      </c>
      <c r="Z30" s="213"/>
      <c r="AA30" s="213"/>
      <c r="AB30" s="213"/>
      <c r="AC30" s="213"/>
      <c r="AD30" s="213"/>
      <c r="AE30" s="213"/>
      <c r="AF30" s="213"/>
      <c r="AG30" s="213" t="s">
        <v>136</v>
      </c>
      <c r="AH30" s="213"/>
      <c r="AI30" s="213"/>
      <c r="AJ30" s="213"/>
      <c r="AK30" s="213"/>
      <c r="AL30" s="213"/>
      <c r="AM30" s="213"/>
      <c r="AN30" s="213"/>
      <c r="AO30" s="213"/>
      <c r="AP30" s="213"/>
      <c r="AQ30" s="213"/>
      <c r="AR30" s="213"/>
      <c r="AS30" s="213"/>
      <c r="AT30" s="213"/>
      <c r="AU30" s="213"/>
      <c r="AV30" s="213"/>
      <c r="AW30" s="213"/>
      <c r="AX30" s="213"/>
      <c r="AY30" s="213"/>
      <c r="AZ30" s="213"/>
      <c r="BA30" s="213"/>
      <c r="BB30" s="213"/>
      <c r="BC30" s="213"/>
      <c r="BD30" s="213"/>
      <c r="BE30" s="213"/>
      <c r="BF30" s="213"/>
      <c r="BG30" s="213"/>
      <c r="BH30" s="213"/>
    </row>
    <row r="31" spans="1:60" x14ac:dyDescent="0.25">
      <c r="A31" s="3"/>
      <c r="B31" s="4"/>
      <c r="C31" s="241"/>
      <c r="D31" s="6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AE31">
        <v>12</v>
      </c>
      <c r="AF31">
        <v>21</v>
      </c>
      <c r="AG31" t="s">
        <v>83</v>
      </c>
    </row>
    <row r="32" spans="1:60" x14ac:dyDescent="0.25">
      <c r="C32" s="242"/>
      <c r="D32" s="10"/>
      <c r="AG32" t="s">
        <v>149</v>
      </c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4">
    <mergeCell ref="A1:G1"/>
    <mergeCell ref="C2:G2"/>
    <mergeCell ref="C3:G3"/>
    <mergeCell ref="C4:G4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48</vt:i4>
      </vt:variant>
    </vt:vector>
  </HeadingPairs>
  <TitlesOfParts>
    <vt:vector size="52" baseType="lpstr">
      <vt:lpstr>Pokyny pro vyplnění</vt:lpstr>
      <vt:lpstr>Stavba</vt:lpstr>
      <vt:lpstr>VzorPolozky</vt:lpstr>
      <vt:lpstr>5 1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'5 1 Pol'!Názvy_tisku</vt:lpstr>
      <vt:lpstr>oadresa</vt:lpstr>
      <vt:lpstr>Stavba!Objednatel</vt:lpstr>
      <vt:lpstr>Stavba!Objekt</vt:lpstr>
      <vt:lpstr>'5 1 Pol'!Oblast_tisku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ZaObjednatele</vt:lpstr>
      <vt:lpstr>Zaokrouhleni</vt:lpstr>
      <vt:lpstr>ZaZhotovitele</vt:lpstr>
      <vt:lpstr>Zhotovitel</vt:lpstr>
    </vt:vector>
  </TitlesOfParts>
  <Company>RTS,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Miroslav Kupčík</dc:creator>
  <cp:lastModifiedBy>Miroslav Kupčík</cp:lastModifiedBy>
  <cp:lastPrinted>2019-03-19T12:27:02Z</cp:lastPrinted>
  <dcterms:created xsi:type="dcterms:W3CDTF">2009-04-08T07:15:50Z</dcterms:created>
  <dcterms:modified xsi:type="dcterms:W3CDTF">2025-04-10T03:59:16Z</dcterms:modified>
</cp:coreProperties>
</file>