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autocont.sharepoint.com/sites/RCZ-KarlovyVary-NabdkyKV/Sdilene dokumenty/Nabídky KV/Gymnázium Karlovy Vary - Konektivita/Nabídka/Dodatek č.1/"/>
    </mc:Choice>
  </mc:AlternateContent>
  <xr:revisionPtr revIDLastSave="35" documentId="13_ncr:1_{F98997E1-BA4A-47ED-89A5-DA295D66392A}" xr6:coauthVersionLast="47" xr6:coauthVersionMax="47" xr10:uidLastSave="{AF95BB91-5C0C-44C1-949B-4DB620D3005C}"/>
  <bookViews>
    <workbookView xWindow="16170" yWindow="-21600" windowWidth="26010" windowHeight="20985" xr2:uid="{00000000-000D-0000-FFFF-FFFF00000000}"/>
  </bookViews>
  <sheets>
    <sheet name="Dodávka aktivních IT prvků vyba" sheetId="6" r:id="rId1"/>
    <sheet name="Dodávka Wifi AP včetně konfigur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9" i="6" l="1"/>
  <c r="E38" i="6"/>
  <c r="E58" i="6"/>
  <c r="E55" i="6"/>
  <c r="E46" i="6"/>
  <c r="D7" i="8" l="1"/>
  <c r="E7" i="8" s="1"/>
  <c r="E6" i="6" l="1"/>
  <c r="E23" i="6"/>
  <c r="E6" i="8" l="1"/>
  <c r="E54" i="6"/>
  <c r="E56" i="6"/>
  <c r="E57" i="6"/>
  <c r="E53" i="6"/>
  <c r="E49" i="6"/>
  <c r="E50" i="6"/>
  <c r="E51" i="6"/>
  <c r="E48" i="6"/>
  <c r="E45" i="6"/>
  <c r="E43" i="6"/>
  <c r="E44" i="6"/>
  <c r="E42" i="6"/>
  <c r="E40" i="6"/>
  <c r="E37" i="6"/>
  <c r="E34" i="6"/>
  <c r="E35" i="6"/>
  <c r="E33" i="6"/>
  <c r="E31" i="6"/>
  <c r="E29" i="6"/>
  <c r="E27" i="6"/>
  <c r="E26" i="6"/>
  <c r="E24" i="6"/>
  <c r="E8" i="8" l="1"/>
</calcChain>
</file>

<file path=xl/sharedStrings.xml><?xml version="1.0" encoding="utf-8"?>
<sst xmlns="http://schemas.openxmlformats.org/spreadsheetml/2006/main" count="85" uniqueCount="58">
  <si>
    <t>Dodávka aktivních IT prvků vybavení - samostatný rozpočet</t>
  </si>
  <si>
    <t>List 02_elektroinstalace, kapitola PSV, položka č. 5 - do této položky doplníte celkovou cenu v Kč bez DPH z tohoto rozpočtu</t>
  </si>
  <si>
    <t>Obecný popis zařízení</t>
  </si>
  <si>
    <t>Kategorie</t>
  </si>
  <si>
    <t>Počet kusů</t>
  </si>
  <si>
    <t>Cena za jednotku v Kč bez DPH</t>
  </si>
  <si>
    <t>Cena celkem v Kč bez DPH</t>
  </si>
  <si>
    <t>Firewall</t>
  </si>
  <si>
    <t xml:space="preserve">1. Systém ochrany IPS – nejdůležitější prvek utm, tj. signatury striktně síťových útoků a vzory doprovodných anomálií, navíc konfigurovatelné pomocí zásad a senzorů.
2. Filtr obsahu v síti, který chrání před škodlivými webovými stránkami a umožňuje blokovat webové stránky kvůli nežádoucímu obsahu (např. hazardní hry, pornografie, internetové obchody atd.). 
3. Ochrana elektronické pošty + Antispam
4. Podpora VPN – umožňuje vytvářet bezpečné a snadno použitelné VPN tunely (IPsec a SSL) na základě integrace s AD nebo jinými řešeními SSO
5. Antivirová ochrana proti narušení UTM – nejen pevné signatury, ale také pokročilou heuristiku, spolupráce s ochranou e-mailu a také monitoring P2P a detekce virů z webových stránek. 
6. Architektura založená na využití specializovaných čipů (ASIC) pro zvýšení výkonu a bezpečnosti
Technické parametry:
Výkon firewallu 2.5 Gbit/s 
Průchodnost SSL VPN 1 Gbit/s
Propustnost antimalware ochrany 2 Gbps 
IPS propustnost 4 Gbit/s 
Latence firewallu &lt;4 µs 
Bezpečnostní zásady 4500 
Shoda s FCC, ICES, CE, RCM, VCCI, BSMI, UL/cUL, CB 
Šifrování/zabezpečení 256-bit AES, HTTPS, IPSec, SHA-256, SSL/TLS 
Minimálně 2x 10Gb SFP+ / GbE porty (mohou být sdílené) a 8x 1GbE RJ 45 porty, včetně 2x SFP+ 10 Gb SM modulů s LC konektorem.
Podpora vysoké dostupnosti (clustering) - aktivní/pasivní, aktivní/aktivní
Záruka 5 let, odeslání náhradního zařízení NBD. </t>
  </si>
  <si>
    <t>WAN</t>
  </si>
  <si>
    <t>Přídavný software a licence UTP k firewallu, pokud je třeba minimálně po dobu 5 let</t>
  </si>
  <si>
    <t>Technická podpora pro blok Firewall v rozsahu:
•	implementace oprav kritických zranitelností neprodleně po jejich vydání a otestování
•	1x ročně upgrade firmware 
•	2 hodin ročně – konzultace, změnové požadavky apod.
po dobu realizace a udržitelnosti projektu.</t>
  </si>
  <si>
    <t>Server</t>
  </si>
  <si>
    <t xml:space="preserve">2U 1CPU max 16 jader (CPU mark (PassMark) min 41 000+), 128 GB RAM
2x 10Gbit SFP+ Lan s podporou iSCSI a virtualizace VMware NetQueue, Microsoft VMQ.
HW RAID SAS/NVMe řadič s cachem min 8 GB, podpora HBA i RAID (1,5,6) režimu
Min. 2x SSD 480 GB SSD pro OS, min. 9x 3,8 TB SSD, všechny min. 1 DPWD 
Vzdálená správa s plnou podporou KVM nezávislá na OS, montážní kolejnice v ceně a 5 let záruka NBD v místě instalace. </t>
  </si>
  <si>
    <t>2U 1CPU max 16 jader (CPU mark (PassMark) min 41 000+), 128 GB RAM
2x 10Gbit SFP+ Lan s podporou iSCSI a virtualizace VMware NetQueue, Microsoft VMQ.
HW RAID SAS/NVMe řadič s cache min 8 GB, podpora HBA i RAID (1,5,6) režimu
Min. 2x SSD 480 GB SSD pro OS min. 1 DPWD, min. 6x 6 TB 7200 ot/min SAS 12 Gb 
Vzdálená správa s plnou podporou KVM nezávislá na OS, montážní kolejnice v ceně a 5 let záruka NBD v místě instalace</t>
  </si>
  <si>
    <t>UPS</t>
  </si>
  <si>
    <t>Rackové UPS, online technologie, výkon min. 2000 W/2000 VA, diagnostický a konfigurační displej, min. 8 výstupních zásuvek ve 2 samostatně ovládaných skupinách, LAN (web, SNMP) rozhraní pros vzdálenou správu a management, 3 roky záruka</t>
  </si>
  <si>
    <t>LAN</t>
  </si>
  <si>
    <t>Zálohování</t>
  </si>
  <si>
    <t>Racková NAS, 64 bit CPPU min. 4 jádra, 8 GB RAM, 2x LAN 10Gbit SFP+ slot, 12 diskových pozic SATA osazených min. 8x 8TB, 7200 ot/min, podpora RAID1,5 a 6, min. USB 3.0 porty pro propojení s UPS a externími disky, schopnost iSCSI target a vnitřní software pro zálohování virtuálních I fyzických serverů, záruka 5 let včetně disků. Včetně 2x SFP+ 10 Gb SM modulu s LC konektorem.</t>
  </si>
  <si>
    <t>Vybavení rozvaděče</t>
  </si>
  <si>
    <t>KVM přepínač 4 porty pro servery</t>
  </si>
  <si>
    <t>Monitor LCD min. 19", klávesnice, myš ke KVM, polička pro serverový rozvaděč – sada</t>
  </si>
  <si>
    <t>Barevně rozlišené patch kabely (minimálně CAT 6A) pro zajištění funkce</t>
  </si>
  <si>
    <t>Antivirový systém</t>
  </si>
  <si>
    <t>Komplexní antivirová a antimalwarová ochrana počítačů a serverů včetně centrální lokální a cloudové správy, na 5 let</t>
  </si>
  <si>
    <t>Licence OS</t>
  </si>
  <si>
    <t>Windows Server Standard, aktuální verze a hypervizor pro minimálně 2 virtuální servery na jeden fyzický. Licence musí umožnit provoz virtuálních serverů stejné verze v prostředí stávající serverové virtualizace, dále provoz všech nabízených aplikací, management nástrojů a systémů.</t>
  </si>
  <si>
    <t>Switche</t>
  </si>
  <si>
    <r>
      <rPr>
        <b/>
        <sz val="8"/>
        <rFont val="Arial CE"/>
        <charset val="238"/>
      </rPr>
      <t>Agregační switch</t>
    </r>
    <r>
      <rPr>
        <sz val="8"/>
        <rFont val="Arial CE"/>
        <charset val="238"/>
      </rPr>
      <t>, 24x 10 Gbit SFP+ a 4x 10/25 Gb SFP28 portů. Typ přepínače: L2+/L3, rackový řízený. Neblokovaná architektura, kapacita přepínání: 760 Gbit/s. Podpora LACP, VLAN včetně jejich směrování na L3, 802.1X včetně přiřazování klientů do VLAN na základě ověření, zrcadlení portů, jumbo rámců, STP/RSTP, QoS, ACL. 
Včetně 28x SFP+ 10 Gb SM modulů s LC konektorem. 
Záruka 2 roky</t>
    </r>
  </si>
  <si>
    <r>
      <rPr>
        <b/>
        <sz val="8"/>
        <rFont val="Arial CE"/>
        <charset val="238"/>
      </rPr>
      <t xml:space="preserve">Distribuční switch PoE (48) </t>
    </r>
    <r>
      <rPr>
        <sz val="8"/>
        <rFont val="Arial CE"/>
        <charset val="238"/>
      </rPr>
      <t>32x 1 Gbit, 16x 2.5Gbit, a 4x 10 Gb SFP+ porty, z toho min. 32 portů PoE+ (30 W) a 16 portů PoE++ (60 W) s celkovým PoE výkonem 600 W. Typ přepínače: L2+/L3, rackový řízený. Neblokovaná architektura, kapacita přepínání: 176 Gbit/s. Podpora LACP, VLAN včetně jejich routování na L3, 802.1X včetně přiřazování klientů do VLAN na základě ověření, zrcadlení portů, jumbo rámců, STP/RSTP, QoS, ACL.
Včetně 2x SFP+ 10 Gb SM modulů s LC konektorem. 
Záruka 2 roky</t>
    </r>
  </si>
  <si>
    <r>
      <t xml:space="preserve">Distribuční switche PoE (24) </t>
    </r>
    <r>
      <rPr>
        <sz val="8"/>
        <rFont val="Arial CE"/>
        <charset val="238"/>
      </rPr>
      <t>16x 1 Gbit, 8x 2.5 Gbit a 2x 10 Gb SFP+ porty, z toho min. 8 portů PoE+ (30 W) a 16 portů PoE++ (60 W) s celkovým PoE výkonem 400 W. Typ přepínače: L2+/L3, rackový řízený. Neblokovaná architektura, kapacita přepínání: 112 Gbit/s. Podpora LACP, VLAN včetně jejich routování na L3, 802.1X včetně přiřazování klientů do VLAN na základě ověření, zrcadlení portů, jumbo rámců, STP/RSTP, QoS, ACL. 
Včetně 2x SFP+ 10 Gb SM modulů s LC konektorem.
Záruka 2 roky</t>
    </r>
  </si>
  <si>
    <t>SFP+ 10 Gb SM moduly s LC konektorem do nabízených serverů</t>
  </si>
  <si>
    <t>Software</t>
  </si>
  <si>
    <t>Systém pro správu identit – jde o nejdůležitější softwarový blok, který jednak zajistí vyhovění požadavkům „Standardu konektivity škol“ ale hlavně zařídí, že škola NEBUDE muset obsluhovat tři (s Google Workspace a docházkovým systémem pět databází uživatelů) nezávislé databáze uživatelů (lokální AD, Office365 AD a Google Workspace a splní tím podmínku jednotných IDM. (nutné vzhledem k SKŠ bod 2.2.1 a souvisící). Současně umožní škole mít synchronní databázi software Bakaláři s AD školy a nemuset tak každý rok synchronizovat tyto databáze ručně. Nárok na SW aktualizace a opravy 5 let</t>
  </si>
  <si>
    <t>Systém pro centrální sběr a správu logů, musí umožnit jednoduše a rychle a bez nároku na speciální podporu vyhledat údaje o komunikaci jakéhokoli počítače dle specifikací SKŠ bod 2.2.2 a souvisící. Software musí tedy umožnit v množství dat shromážděných logů vyhledat požadované údaje co možno jednoduše a srozumitelně. Nárok na SW aktualizace a opravy 5 let</t>
  </si>
  <si>
    <t>WLAN</t>
  </si>
  <si>
    <t xml:space="preserve">Technická podpora pro blok Software v rozsahu 4 hod ročně (konzultace, změnové požadavky apod.) po dobu realizace a udržitelnosti projektu. </t>
  </si>
  <si>
    <t>LAN/WAN</t>
  </si>
  <si>
    <t xml:space="preserve">Office LTSC Standard 2021 - na min. 5 let – Word, Excel, Powerpoint, Outlook – on premise </t>
  </si>
  <si>
    <t>HW – podíl nesmí dosáhnout 30 % z celkové ceny</t>
  </si>
  <si>
    <t>PC + monitor do učebny VT/PT, CPU 64 bit PassMark 20 000 bodů, 16 GB RAM DDR5, 256 GB NVMe SSD, LAN 1Gbit a WiFi 6E, min. 1x USB-C nebo Thunderbolt 4 s PD/DP, 2 současně použitelné grafické výstupy (minimálně 1x HDMI) včetně OS Windows 11 Pro + 24" (viditelná min. 23,5") full HD IPS monitor s HDMI a/nebo DP, záruka 3 roky na obojí</t>
  </si>
  <si>
    <t>Panel dotykový/interaktivní min. 86') + motorizovaný držák (možnost psaní přes obsah z HDMI a dalších vstupů přímo v rámci OS panelu, 40 dotek, tvrzené sklo, 2x pero), možnost montáže křídel klasické keramické tabule na držák přímo od výrobce</t>
  </si>
  <si>
    <t>Učitelské PC + monitor do učeben, CPU 64 bit PassMark 10 000 bodů, 8 GB RAM DDR5, 256 GB NVMe SSD, LAN 1Gbit a WiFi 6E, min. 1x USB-C nebo Thunderbolt 4 s PD/DP, 3 současně použitelné grafické výstupy (minimálně 1x HDMI + 1x HDMI/DP), hloubka skříně max 30 cm, včetně OS Windows 11 Pro + 22" (viditelná min. 21,5") full HD IPS monitor s HDMI a/nebo DP, záruka 3 roky na obojí</t>
  </si>
  <si>
    <t>Chromebook konvertibilní s 360° rotací pantů, CPU 64 bit PassMark min 5400, 8 GB DDR5, 128 GB SSD, displej 12-13" 1920 × 1200 dotykový (IPS), min. 1x USB-C s podporou funkce Power Delivery 3.0 a DisplayPort™ 1.4, min. 1x HDMI, min. WiFi 6 a Bluetooth, web kamera, 3.5mm audio combo-jack, chromeOS s EDU UPGR, 2 roky záruka</t>
  </si>
  <si>
    <t>CENA CELKEM V KČ BEZ DPH - List 02_elektroinstalace, kapitola PSV, položka č. 5</t>
  </si>
  <si>
    <t>Dodávka WIFI AP včetně konfigurace - samostatný rozpočet</t>
  </si>
  <si>
    <t>List 02_elektroinstalace, kapitola PSV, položka č. 6 - do této položky doplníte celkovou cenu v Kč bez DPH z tohoto rozpočtu</t>
  </si>
  <si>
    <t>Cena za jednotku</t>
  </si>
  <si>
    <t>Cena celkem</t>
  </si>
  <si>
    <t>WIFI</t>
  </si>
  <si>
    <t>WIFI přístupový bod (AP) WiFi 7 - podporuje 802.11 a/b/g/n/ac/ax/be, triband 2.4 GHz, 5 GHz, 6 GHz, MIMO 2×2, Mesh, Band Steering, Load Balance, Podpora WPA/WPA2/WPA3, VLAN (802.1Q), podpora vysílání min. 8 SSID, Advanced QoS, Guest Trafic Isolation, alespoň 1 x 2,5 Gb/s ethernet (RJ45) s podporou PoE+, včetně stropního držáku</t>
  </si>
  <si>
    <t xml:space="preserve">Samostatný HW řídící prvek umožňující správu nabízených přepínačů a WiFi AP bez licencí a poplatků, vzdálený přístup přes cloud – bez nutnosti VPN a veřejných IP adres, 8x 1 Gbit a 2x 10Gb SFP+ port, z toho min 6 portů PoE nebo PoE+. Rack mount.
Včetně 2x SFP+ 10 Gb SM modulů s LC konektorem.
Záruka 2 roky </t>
  </si>
  <si>
    <t>CENA CELKEM V KČ BEZ DPH - List 02_elektroinstalace, kapitola PSV, položka č. 6</t>
  </si>
  <si>
    <t>SFP28 moduly pro propojení agregačních switchů</t>
  </si>
  <si>
    <t>Oboustranná odklápěcí popisovatelná křídla k interaktivním panelům</t>
  </si>
  <si>
    <t>Redukce USB-C=&gt; HDMI k tabletům</t>
  </si>
  <si>
    <t>Upgrade stávajícho antivirového systému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</si>
</sst>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8"/>
      <name val="Arial CE"/>
      <family val="2"/>
    </font>
    <font>
      <sz val="8"/>
      <name val="Arial CE"/>
      <charset val="238"/>
    </font>
    <font>
      <b/>
      <sz val="8"/>
      <name val="Arial CE"/>
      <charset val="238"/>
    </font>
    <font>
      <sz val="10"/>
      <name val="Arial CE"/>
      <family val="2"/>
    </font>
    <font>
      <b/>
      <sz val="1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justify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vertical="justify" wrapText="1"/>
    </xf>
    <xf numFmtId="0" fontId="0" fillId="0" borderId="5" xfId="0" applyBorder="1" applyAlignment="1">
      <alignment vertical="justify" wrapText="1"/>
    </xf>
    <xf numFmtId="0" fontId="0" fillId="0" borderId="7" xfId="0" applyBorder="1" applyAlignment="1">
      <alignment vertical="justify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vertical="justify" wrapText="1"/>
    </xf>
    <xf numFmtId="0" fontId="0" fillId="0" borderId="11" xfId="0" applyBorder="1" applyAlignment="1">
      <alignment horizontal="center" vertical="center" wrapText="1"/>
    </xf>
    <xf numFmtId="0" fontId="0" fillId="0" borderId="3" xfId="0" applyBorder="1" applyAlignment="1">
      <alignment horizontal="center" vertical="justify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justify"/>
    </xf>
    <xf numFmtId="0" fontId="0" fillId="0" borderId="4" xfId="0" applyBorder="1" applyAlignment="1">
      <alignment vertical="justify"/>
    </xf>
    <xf numFmtId="0" fontId="0" fillId="0" borderId="13" xfId="0" applyBorder="1" applyAlignment="1">
      <alignment vertical="justify" wrapText="1"/>
    </xf>
    <xf numFmtId="0" fontId="0" fillId="0" borderId="14" xfId="0" applyBorder="1" applyAlignment="1">
      <alignment horizontal="center" vertical="center" wrapText="1"/>
    </xf>
    <xf numFmtId="0" fontId="0" fillId="0" borderId="3" xfId="0" applyBorder="1" applyAlignment="1">
      <alignment horizontal="center" vertical="justify"/>
    </xf>
    <xf numFmtId="0" fontId="0" fillId="0" borderId="4" xfId="0" applyBorder="1" applyAlignment="1">
      <alignment horizontal="center" vertical="justify"/>
    </xf>
    <xf numFmtId="0" fontId="1" fillId="0" borderId="5" xfId="0" applyFont="1" applyBorder="1" applyAlignment="1">
      <alignment vertical="justify" wrapText="1"/>
    </xf>
    <xf numFmtId="0" fontId="0" fillId="0" borderId="16" xfId="0" applyBorder="1" applyAlignment="1">
      <alignment vertical="justify" wrapText="1"/>
    </xf>
    <xf numFmtId="0" fontId="0" fillId="0" borderId="16" xfId="0" applyBorder="1" applyAlignment="1">
      <alignment horizontal="center" vertical="justify" wrapText="1"/>
    </xf>
    <xf numFmtId="0" fontId="0" fillId="0" borderId="16" xfId="0" applyBorder="1" applyAlignment="1">
      <alignment horizontal="center" vertical="center" wrapText="1"/>
    </xf>
    <xf numFmtId="0" fontId="0" fillId="0" borderId="16" xfId="0" applyBorder="1" applyAlignment="1">
      <alignment horizontal="center" vertical="justify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7" xfId="0" applyFont="1" applyBorder="1"/>
    <xf numFmtId="0" fontId="4" fillId="0" borderId="18" xfId="0" applyFont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/>
    <xf numFmtId="4" fontId="0" fillId="0" borderId="3" xfId="0" applyNumberFormat="1" applyBorder="1" applyAlignment="1">
      <alignment vertical="justify"/>
    </xf>
    <xf numFmtId="4" fontId="4" fillId="0" borderId="18" xfId="0" applyNumberFormat="1" applyFont="1" applyBorder="1"/>
    <xf numFmtId="4" fontId="4" fillId="0" borderId="19" xfId="0" applyNumberFormat="1" applyFont="1" applyBorder="1"/>
    <xf numFmtId="0" fontId="2" fillId="0" borderId="5" xfId="0" applyFont="1" applyBorder="1" applyAlignment="1">
      <alignment vertical="justify" wrapText="1"/>
    </xf>
    <xf numFmtId="4" fontId="0" fillId="0" borderId="15" xfId="0" applyNumberFormat="1" applyBorder="1" applyAlignment="1">
      <alignment vertical="center"/>
    </xf>
    <xf numFmtId="4" fontId="0" fillId="0" borderId="12" xfId="0" applyNumberFormat="1" applyBorder="1" applyAlignment="1">
      <alignment vertical="center"/>
    </xf>
    <xf numFmtId="4" fontId="0" fillId="0" borderId="4" xfId="0" applyNumberFormat="1" applyBorder="1" applyAlignment="1">
      <alignment vertical="center"/>
    </xf>
    <xf numFmtId="4" fontId="0" fillId="0" borderId="6" xfId="0" applyNumberFormat="1" applyBorder="1" applyAlignment="1">
      <alignment vertical="center"/>
    </xf>
    <xf numFmtId="4" fontId="4" fillId="0" borderId="19" xfId="0" applyNumberFormat="1" applyFont="1" applyBorder="1" applyAlignment="1">
      <alignment vertical="center"/>
    </xf>
    <xf numFmtId="0" fontId="4" fillId="0" borderId="16" xfId="0" applyFont="1" applyBorder="1"/>
    <xf numFmtId="4" fontId="0" fillId="2" borderId="11" xfId="0" applyNumberFormat="1" applyFill="1" applyBorder="1" applyAlignment="1" applyProtection="1">
      <alignment vertical="center"/>
      <protection locked="0"/>
    </xf>
    <xf numFmtId="4" fontId="0" fillId="2" borderId="1" xfId="0" applyNumberFormat="1" applyFill="1" applyBorder="1" applyAlignment="1" applyProtection="1">
      <alignment vertical="center"/>
      <protection locked="0"/>
    </xf>
    <xf numFmtId="4" fontId="0" fillId="0" borderId="3" xfId="0" applyNumberFormat="1" applyBorder="1" applyAlignment="1">
      <alignment vertical="center"/>
    </xf>
    <xf numFmtId="4" fontId="0" fillId="2" borderId="8" xfId="0" applyNumberFormat="1" applyFill="1" applyBorder="1" applyAlignment="1" applyProtection="1">
      <alignment vertical="center"/>
      <protection locked="0"/>
    </xf>
    <xf numFmtId="4" fontId="0" fillId="2" borderId="14" xfId="0" applyNumberFormat="1" applyFill="1" applyBorder="1" applyAlignment="1" applyProtection="1">
      <alignment vertical="justify"/>
      <protection locked="0"/>
    </xf>
    <xf numFmtId="0" fontId="0" fillId="0" borderId="20" xfId="0" applyBorder="1" applyAlignment="1">
      <alignment vertical="justify" wrapText="1"/>
    </xf>
    <xf numFmtId="0" fontId="0" fillId="0" borderId="21" xfId="0" applyBorder="1" applyAlignment="1">
      <alignment horizontal="center" vertical="center" wrapText="1"/>
    </xf>
    <xf numFmtId="4" fontId="0" fillId="2" borderId="21" xfId="0" applyNumberFormat="1" applyFill="1" applyBorder="1" applyAlignment="1" applyProtection="1">
      <alignment vertical="center"/>
      <protection locked="0"/>
    </xf>
    <xf numFmtId="4" fontId="4" fillId="0" borderId="0" xfId="0" applyNumberFormat="1" applyFont="1"/>
    <xf numFmtId="4" fontId="0" fillId="0" borderId="22" xfId="0" applyNumberFormat="1" applyBorder="1" applyAlignment="1">
      <alignment vertical="center"/>
    </xf>
    <xf numFmtId="0" fontId="4" fillId="0" borderId="0" xfId="0" applyFont="1"/>
    <xf numFmtId="4" fontId="0" fillId="2" borderId="1" xfId="0" applyNumberFormat="1" applyFill="1" applyBorder="1" applyAlignment="1" applyProtection="1">
      <alignment vertical="center"/>
      <protection locked="0"/>
    </xf>
    <xf numFmtId="4" fontId="0" fillId="2" borderId="8" xfId="0" applyNumberFormat="1" applyFill="1" applyBorder="1" applyAlignment="1" applyProtection="1">
      <alignment vertical="center"/>
      <protection locked="0"/>
    </xf>
    <xf numFmtId="4" fontId="0" fillId="0" borderId="6" xfId="0" applyNumberFormat="1" applyBorder="1" applyAlignment="1">
      <alignment vertical="center"/>
    </xf>
    <xf numFmtId="4" fontId="0" fillId="0" borderId="9" xfId="0" applyNumberFormat="1" applyBorder="1" applyAlignment="1">
      <alignment vertical="center"/>
    </xf>
    <xf numFmtId="0" fontId="0" fillId="0" borderId="5" xfId="0" applyBorder="1" applyAlignment="1">
      <alignment vertical="justify" wrapText="1"/>
    </xf>
    <xf numFmtId="0" fontId="0" fillId="0" borderId="7" xfId="0" applyBorder="1" applyAlignment="1">
      <alignment vertical="justify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Normal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2818F-EC44-4477-8159-0A9B9CD65EFB}">
  <dimension ref="A1:G59"/>
  <sheetViews>
    <sheetView tabSelected="1" topLeftCell="A30" zoomScaleNormal="100" workbookViewId="0">
      <selection activeCell="A38" sqref="A38"/>
    </sheetView>
  </sheetViews>
  <sheetFormatPr defaultRowHeight="11.25"/>
  <cols>
    <col min="1" max="1" width="113.5" customWidth="1"/>
    <col min="2" max="2" width="9.33203125" style="3"/>
    <col min="3" max="3" width="9.33203125" style="1"/>
    <col min="4" max="4" width="20.83203125" customWidth="1"/>
    <col min="5" max="5" width="26.83203125" customWidth="1"/>
    <col min="7" max="7" width="13.83203125" bestFit="1" customWidth="1"/>
  </cols>
  <sheetData>
    <row r="1" spans="1:5" s="24" customFormat="1" ht="12.75">
      <c r="A1" s="51" t="s">
        <v>0</v>
      </c>
      <c r="B1" s="51"/>
      <c r="C1" s="51"/>
      <c r="D1" s="51"/>
      <c r="E1" s="51"/>
    </row>
    <row r="2" spans="1:5" s="24" customFormat="1" ht="12.75">
      <c r="A2" s="24" t="s">
        <v>1</v>
      </c>
      <c r="B2" s="25"/>
      <c r="C2" s="26"/>
    </row>
    <row r="3" spans="1:5" ht="12" thickBot="1"/>
    <row r="4" spans="1:5" s="2" customFormat="1" ht="23.25" thickBot="1">
      <c r="A4" s="20" t="s">
        <v>2</v>
      </c>
      <c r="B4" s="21" t="s">
        <v>3</v>
      </c>
      <c r="C4" s="22" t="s">
        <v>4</v>
      </c>
      <c r="D4" s="23" t="s">
        <v>5</v>
      </c>
      <c r="E4" s="23" t="s">
        <v>6</v>
      </c>
    </row>
    <row r="5" spans="1:5" s="2" customFormat="1">
      <c r="A5" s="5" t="s">
        <v>7</v>
      </c>
      <c r="B5" s="11"/>
      <c r="C5" s="12"/>
      <c r="D5" s="17"/>
      <c r="E5" s="18"/>
    </row>
    <row r="6" spans="1:5" s="2" customFormat="1" ht="22.5" customHeight="1">
      <c r="A6" s="56" t="s">
        <v>8</v>
      </c>
      <c r="B6" s="58" t="s">
        <v>9</v>
      </c>
      <c r="C6" s="58">
        <v>1</v>
      </c>
      <c r="D6" s="52">
        <v>191783</v>
      </c>
      <c r="E6" s="54">
        <f>D6*C6</f>
        <v>191783</v>
      </c>
    </row>
    <row r="7" spans="1:5" s="2" customFormat="1">
      <c r="A7" s="56"/>
      <c r="B7" s="58"/>
      <c r="C7" s="58"/>
      <c r="D7" s="52"/>
      <c r="E7" s="54"/>
    </row>
    <row r="8" spans="1:5" s="2" customFormat="1">
      <c r="A8" s="56"/>
      <c r="B8" s="58"/>
      <c r="C8" s="58"/>
      <c r="D8" s="52"/>
      <c r="E8" s="54"/>
    </row>
    <row r="9" spans="1:5" s="2" customFormat="1">
      <c r="A9" s="56"/>
      <c r="B9" s="58"/>
      <c r="C9" s="58"/>
      <c r="D9" s="52"/>
      <c r="E9" s="54"/>
    </row>
    <row r="10" spans="1:5" s="2" customFormat="1">
      <c r="A10" s="56"/>
      <c r="B10" s="58"/>
      <c r="C10" s="58"/>
      <c r="D10" s="52"/>
      <c r="E10" s="54"/>
    </row>
    <row r="11" spans="1:5" s="2" customFormat="1">
      <c r="A11" s="56"/>
      <c r="B11" s="58"/>
      <c r="C11" s="58"/>
      <c r="D11" s="52"/>
      <c r="E11" s="54"/>
    </row>
    <row r="12" spans="1:5" s="2" customFormat="1">
      <c r="A12" s="56"/>
      <c r="B12" s="58"/>
      <c r="C12" s="58"/>
      <c r="D12" s="52"/>
      <c r="E12" s="54"/>
    </row>
    <row r="13" spans="1:5" s="2" customFormat="1">
      <c r="A13" s="56"/>
      <c r="B13" s="58"/>
      <c r="C13" s="58"/>
      <c r="D13" s="52"/>
      <c r="E13" s="54"/>
    </row>
    <row r="14" spans="1:5" s="2" customFormat="1">
      <c r="A14" s="56"/>
      <c r="B14" s="58"/>
      <c r="C14" s="58"/>
      <c r="D14" s="52"/>
      <c r="E14" s="54"/>
    </row>
    <row r="15" spans="1:5" s="2" customFormat="1">
      <c r="A15" s="56"/>
      <c r="B15" s="58"/>
      <c r="C15" s="58"/>
      <c r="D15" s="52"/>
      <c r="E15" s="54"/>
    </row>
    <row r="16" spans="1:5" s="2" customFormat="1">
      <c r="A16" s="56"/>
      <c r="B16" s="58"/>
      <c r="C16" s="58"/>
      <c r="D16" s="52"/>
      <c r="E16" s="54"/>
    </row>
    <row r="17" spans="1:5" s="2" customFormat="1">
      <c r="A17" s="56"/>
      <c r="B17" s="58"/>
      <c r="C17" s="58"/>
      <c r="D17" s="52"/>
      <c r="E17" s="54"/>
    </row>
    <row r="18" spans="1:5" s="2" customFormat="1">
      <c r="A18" s="56"/>
      <c r="B18" s="58"/>
      <c r="C18" s="58"/>
      <c r="D18" s="52"/>
      <c r="E18" s="54"/>
    </row>
    <row r="19" spans="1:5" s="2" customFormat="1">
      <c r="A19" s="56"/>
      <c r="B19" s="58"/>
      <c r="C19" s="58"/>
      <c r="D19" s="52"/>
      <c r="E19" s="54"/>
    </row>
    <row r="20" spans="1:5" s="2" customFormat="1">
      <c r="A20" s="56"/>
      <c r="B20" s="58"/>
      <c r="C20" s="58"/>
      <c r="D20" s="52"/>
      <c r="E20" s="54"/>
    </row>
    <row r="21" spans="1:5" s="2" customFormat="1">
      <c r="A21" s="56"/>
      <c r="B21" s="58"/>
      <c r="C21" s="58"/>
      <c r="D21" s="52"/>
      <c r="E21" s="54"/>
    </row>
    <row r="22" spans="1:5" s="2" customFormat="1" ht="65.25" customHeight="1" thickBot="1">
      <c r="A22" s="57"/>
      <c r="B22" s="59"/>
      <c r="C22" s="59"/>
      <c r="D22" s="53"/>
      <c r="E22" s="55"/>
    </row>
    <row r="23" spans="1:5" s="2" customFormat="1">
      <c r="A23" s="15" t="s">
        <v>10</v>
      </c>
      <c r="B23" s="16" t="s">
        <v>9</v>
      </c>
      <c r="C23" s="16">
        <v>1</v>
      </c>
      <c r="D23" s="45">
        <v>53973</v>
      </c>
      <c r="E23" s="35">
        <f>C23*D23</f>
        <v>53973</v>
      </c>
    </row>
    <row r="24" spans="1:5" s="2" customFormat="1" ht="68.25" customHeight="1" thickBot="1">
      <c r="A24" s="9" t="s">
        <v>11</v>
      </c>
      <c r="B24" s="10" t="s">
        <v>9</v>
      </c>
      <c r="C24" s="10">
        <v>1</v>
      </c>
      <c r="D24" s="41">
        <v>244000</v>
      </c>
      <c r="E24" s="36">
        <f>D24*C24</f>
        <v>244000</v>
      </c>
    </row>
    <row r="25" spans="1:5" s="2" customFormat="1">
      <c r="A25" s="5" t="s">
        <v>12</v>
      </c>
      <c r="B25" s="12"/>
      <c r="C25" s="12"/>
      <c r="D25" s="31"/>
      <c r="E25" s="37"/>
    </row>
    <row r="26" spans="1:5" s="2" customFormat="1" ht="60" customHeight="1">
      <c r="A26" s="6" t="s">
        <v>13</v>
      </c>
      <c r="B26" s="4"/>
      <c r="C26" s="4">
        <v>2</v>
      </c>
      <c r="D26" s="42">
        <v>470667</v>
      </c>
      <c r="E26" s="38">
        <f>D26*C26</f>
        <v>941334</v>
      </c>
    </row>
    <row r="27" spans="1:5" s="2" customFormat="1" ht="57" thickBot="1">
      <c r="A27" s="9" t="s">
        <v>14</v>
      </c>
      <c r="B27" s="10"/>
      <c r="C27" s="10">
        <v>1</v>
      </c>
      <c r="D27" s="41">
        <v>291510</v>
      </c>
      <c r="E27" s="36">
        <f>D27*C27</f>
        <v>291510</v>
      </c>
    </row>
    <row r="28" spans="1:5" s="2" customFormat="1">
      <c r="A28" s="5" t="s">
        <v>15</v>
      </c>
      <c r="B28" s="12"/>
      <c r="C28" s="12"/>
      <c r="D28" s="43"/>
      <c r="E28" s="37"/>
    </row>
    <row r="29" spans="1:5" s="2" customFormat="1" ht="23.25" thickBot="1">
      <c r="A29" s="9" t="s">
        <v>16</v>
      </c>
      <c r="B29" s="10" t="s">
        <v>17</v>
      </c>
      <c r="C29" s="10">
        <v>3</v>
      </c>
      <c r="D29" s="41">
        <v>25386.300000000003</v>
      </c>
      <c r="E29" s="36">
        <f>D29*C29</f>
        <v>76158.900000000009</v>
      </c>
    </row>
    <row r="30" spans="1:5" s="2" customFormat="1">
      <c r="A30" s="5" t="s">
        <v>18</v>
      </c>
      <c r="B30" s="12"/>
      <c r="C30" s="12"/>
      <c r="D30" s="43"/>
      <c r="E30" s="37"/>
    </row>
    <row r="31" spans="1:5" s="2" customFormat="1" ht="34.5" thickBot="1">
      <c r="A31" s="9" t="s">
        <v>19</v>
      </c>
      <c r="B31" s="10" t="s">
        <v>17</v>
      </c>
      <c r="C31" s="10">
        <v>1</v>
      </c>
      <c r="D31" s="41">
        <v>100843</v>
      </c>
      <c r="E31" s="36">
        <f>D31*C31</f>
        <v>100843</v>
      </c>
    </row>
    <row r="32" spans="1:5" s="2" customFormat="1">
      <c r="A32" s="5" t="s">
        <v>20</v>
      </c>
      <c r="B32" s="12"/>
      <c r="C32" s="12"/>
      <c r="D32" s="43"/>
      <c r="E32" s="37"/>
    </row>
    <row r="33" spans="1:5" s="2" customFormat="1">
      <c r="A33" s="6" t="s">
        <v>21</v>
      </c>
      <c r="B33" s="4" t="s">
        <v>17</v>
      </c>
      <c r="C33" s="4">
        <v>1</v>
      </c>
      <c r="D33" s="42">
        <v>3779</v>
      </c>
      <c r="E33" s="38">
        <f>D33*C33</f>
        <v>3779</v>
      </c>
    </row>
    <row r="34" spans="1:5" s="2" customFormat="1">
      <c r="A34" s="6" t="s">
        <v>22</v>
      </c>
      <c r="B34" s="4" t="s">
        <v>17</v>
      </c>
      <c r="C34" s="4">
        <v>1</v>
      </c>
      <c r="D34" s="42">
        <v>3221</v>
      </c>
      <c r="E34" s="38">
        <f t="shared" ref="E34:E35" si="0">D34*C34</f>
        <v>3221</v>
      </c>
    </row>
    <row r="35" spans="1:5" s="2" customFormat="1" ht="12" thickBot="1">
      <c r="A35" s="9" t="s">
        <v>23</v>
      </c>
      <c r="B35" s="10" t="s">
        <v>17</v>
      </c>
      <c r="C35" s="10">
        <v>400</v>
      </c>
      <c r="D35" s="41">
        <v>72.3</v>
      </c>
      <c r="E35" s="38">
        <f t="shared" si="0"/>
        <v>28920</v>
      </c>
    </row>
    <row r="36" spans="1:5" s="2" customFormat="1">
      <c r="A36" s="5" t="s">
        <v>24</v>
      </c>
      <c r="B36" s="12"/>
      <c r="C36" s="12"/>
      <c r="D36" s="43"/>
      <c r="E36" s="37"/>
    </row>
    <row r="37" spans="1:5" s="2" customFormat="1">
      <c r="A37" s="9" t="s">
        <v>25</v>
      </c>
      <c r="B37" s="10" t="s">
        <v>17</v>
      </c>
      <c r="C37" s="10">
        <v>150</v>
      </c>
      <c r="D37" s="41">
        <v>912</v>
      </c>
      <c r="E37" s="36">
        <f>D37*C37</f>
        <v>136800</v>
      </c>
    </row>
    <row r="38" spans="1:5" s="2" customFormat="1" ht="12" thickBot="1">
      <c r="A38" s="46" t="s">
        <v>57</v>
      </c>
      <c r="B38" s="47" t="s">
        <v>17</v>
      </c>
      <c r="C38" s="47">
        <v>1</v>
      </c>
      <c r="D38" s="48">
        <v>5930</v>
      </c>
      <c r="E38" s="50">
        <f>D38*C38</f>
        <v>5930</v>
      </c>
    </row>
    <row r="39" spans="1:5" s="2" customFormat="1">
      <c r="A39" s="5" t="s">
        <v>26</v>
      </c>
      <c r="B39" s="12"/>
      <c r="C39" s="12"/>
      <c r="D39" s="43"/>
      <c r="E39" s="37"/>
    </row>
    <row r="40" spans="1:5" s="2" customFormat="1" ht="34.5" thickBot="1">
      <c r="A40" s="9" t="s">
        <v>27</v>
      </c>
      <c r="B40" s="10" t="s">
        <v>17</v>
      </c>
      <c r="C40" s="10">
        <v>8</v>
      </c>
      <c r="D40" s="41">
        <v>9890</v>
      </c>
      <c r="E40" s="36">
        <f>D40*C40</f>
        <v>79120</v>
      </c>
    </row>
    <row r="41" spans="1:5" s="2" customFormat="1">
      <c r="A41" s="5" t="s">
        <v>28</v>
      </c>
      <c r="B41" s="12"/>
      <c r="C41" s="12"/>
      <c r="D41" s="43"/>
      <c r="E41" s="37"/>
    </row>
    <row r="42" spans="1:5" s="2" customFormat="1" ht="58.5" customHeight="1">
      <c r="A42" s="19" t="s">
        <v>29</v>
      </c>
      <c r="B42" s="4" t="s">
        <v>17</v>
      </c>
      <c r="C42" s="4">
        <v>2</v>
      </c>
      <c r="D42" s="42">
        <v>28928.5</v>
      </c>
      <c r="E42" s="38">
        <f>D42*C42</f>
        <v>57857</v>
      </c>
    </row>
    <row r="43" spans="1:5" s="2" customFormat="1" ht="67.5">
      <c r="A43" s="19" t="s">
        <v>30</v>
      </c>
      <c r="B43" s="4" t="s">
        <v>17</v>
      </c>
      <c r="C43" s="4">
        <v>6</v>
      </c>
      <c r="D43" s="42">
        <v>40029.5</v>
      </c>
      <c r="E43" s="38">
        <f t="shared" ref="E43:E46" si="1">D43*C43</f>
        <v>240177</v>
      </c>
    </row>
    <row r="44" spans="1:5" s="2" customFormat="1" ht="67.5">
      <c r="A44" s="34" t="s">
        <v>31</v>
      </c>
      <c r="B44" s="4" t="s">
        <v>17</v>
      </c>
      <c r="C44" s="4">
        <v>7</v>
      </c>
      <c r="D44" s="42">
        <v>26243.5</v>
      </c>
      <c r="E44" s="38">
        <f t="shared" si="1"/>
        <v>183704.5</v>
      </c>
    </row>
    <row r="45" spans="1:5" s="2" customFormat="1">
      <c r="A45" s="6" t="s">
        <v>32</v>
      </c>
      <c r="B45" s="4" t="s">
        <v>17</v>
      </c>
      <c r="C45" s="4">
        <v>6</v>
      </c>
      <c r="D45" s="42">
        <v>406.5</v>
      </c>
      <c r="E45" s="38">
        <f t="shared" si="1"/>
        <v>2439</v>
      </c>
    </row>
    <row r="46" spans="1:5" s="2" customFormat="1" ht="12" thickBot="1">
      <c r="A46" s="46" t="s">
        <v>54</v>
      </c>
      <c r="B46" s="47" t="s">
        <v>17</v>
      </c>
      <c r="C46" s="47">
        <v>4</v>
      </c>
      <c r="D46" s="48">
        <v>1179.0999999999999</v>
      </c>
      <c r="E46" s="35">
        <f t="shared" si="1"/>
        <v>4716.3999999999996</v>
      </c>
    </row>
    <row r="47" spans="1:5" s="2" customFormat="1">
      <c r="A47" s="5" t="s">
        <v>33</v>
      </c>
      <c r="B47" s="12"/>
      <c r="C47" s="12"/>
      <c r="D47" s="43"/>
      <c r="E47" s="37"/>
    </row>
    <row r="48" spans="1:5" s="2" customFormat="1" ht="56.25">
      <c r="A48" s="6" t="s">
        <v>34</v>
      </c>
      <c r="B48" s="4" t="s">
        <v>17</v>
      </c>
      <c r="C48" s="4">
        <v>1</v>
      </c>
      <c r="D48" s="42">
        <v>220774</v>
      </c>
      <c r="E48" s="38">
        <f>D48*C48</f>
        <v>220774</v>
      </c>
    </row>
    <row r="49" spans="1:7" s="2" customFormat="1" ht="33.75">
      <c r="A49" s="6" t="s">
        <v>35</v>
      </c>
      <c r="B49" s="4" t="s">
        <v>36</v>
      </c>
      <c r="C49" s="4">
        <v>1</v>
      </c>
      <c r="D49" s="42">
        <v>95892</v>
      </c>
      <c r="E49" s="38">
        <f t="shared" ref="E49:E51" si="2">D49*C49</f>
        <v>95892</v>
      </c>
    </row>
    <row r="50" spans="1:7" s="2" customFormat="1" ht="22.5">
      <c r="A50" s="6" t="s">
        <v>37</v>
      </c>
      <c r="B50" s="4" t="s">
        <v>38</v>
      </c>
      <c r="C50" s="4">
        <v>1</v>
      </c>
      <c r="D50" s="42">
        <v>195000</v>
      </c>
      <c r="E50" s="38">
        <f t="shared" si="2"/>
        <v>195000</v>
      </c>
    </row>
    <row r="51" spans="1:7" s="2" customFormat="1" ht="12" thickBot="1">
      <c r="A51" s="9" t="s">
        <v>39</v>
      </c>
      <c r="B51" s="10" t="s">
        <v>17</v>
      </c>
      <c r="C51" s="10">
        <v>80</v>
      </c>
      <c r="D51" s="41">
        <v>2579</v>
      </c>
      <c r="E51" s="38">
        <f t="shared" si="2"/>
        <v>206320</v>
      </c>
    </row>
    <row r="52" spans="1:7" s="2" customFormat="1">
      <c r="A52" s="5" t="s">
        <v>40</v>
      </c>
      <c r="B52" s="12"/>
      <c r="C52" s="12"/>
      <c r="D52" s="43"/>
      <c r="E52" s="37"/>
    </row>
    <row r="53" spans="1:7" s="2" customFormat="1" ht="33.75">
      <c r="A53" s="6" t="s">
        <v>41</v>
      </c>
      <c r="B53" s="4" t="s">
        <v>17</v>
      </c>
      <c r="C53" s="4">
        <v>34</v>
      </c>
      <c r="D53" s="42">
        <v>23474</v>
      </c>
      <c r="E53" s="38">
        <f>D53*C53</f>
        <v>798116</v>
      </c>
    </row>
    <row r="54" spans="1:7" s="2" customFormat="1" ht="22.5">
      <c r="A54" s="6" t="s">
        <v>42</v>
      </c>
      <c r="B54" s="4" t="s">
        <v>17</v>
      </c>
      <c r="C54" s="4">
        <v>8</v>
      </c>
      <c r="D54" s="42">
        <v>72798</v>
      </c>
      <c r="E54" s="38">
        <f t="shared" ref="E54:E58" si="3">D54*C54</f>
        <v>582384</v>
      </c>
    </row>
    <row r="55" spans="1:7" s="2" customFormat="1">
      <c r="A55" s="6" t="s">
        <v>55</v>
      </c>
      <c r="B55" s="4" t="s">
        <v>17</v>
      </c>
      <c r="C55" s="4">
        <v>8</v>
      </c>
      <c r="D55" s="42">
        <v>21136</v>
      </c>
      <c r="E55" s="38">
        <f t="shared" si="3"/>
        <v>169088</v>
      </c>
    </row>
    <row r="56" spans="1:7" s="2" customFormat="1" ht="33.75">
      <c r="A56" s="6" t="s">
        <v>43</v>
      </c>
      <c r="B56" s="4" t="s">
        <v>17</v>
      </c>
      <c r="C56" s="4">
        <v>40</v>
      </c>
      <c r="D56" s="42">
        <v>17508</v>
      </c>
      <c r="E56" s="38">
        <f t="shared" si="3"/>
        <v>700320</v>
      </c>
    </row>
    <row r="57" spans="1:7" s="2" customFormat="1" ht="34.5" thickBot="1">
      <c r="A57" s="7" t="s">
        <v>44</v>
      </c>
      <c r="B57" s="8" t="s">
        <v>17</v>
      </c>
      <c r="C57" s="8">
        <v>16</v>
      </c>
      <c r="D57" s="44">
        <v>10515.5</v>
      </c>
      <c r="E57" s="38">
        <f t="shared" si="3"/>
        <v>168248</v>
      </c>
    </row>
    <row r="58" spans="1:7" s="2" customFormat="1" ht="12" thickBot="1">
      <c r="A58" s="7" t="s">
        <v>56</v>
      </c>
      <c r="B58" s="8" t="s">
        <v>17</v>
      </c>
      <c r="C58" s="8">
        <v>8</v>
      </c>
      <c r="D58" s="44">
        <v>293</v>
      </c>
      <c r="E58" s="38">
        <f t="shared" si="3"/>
        <v>2344</v>
      </c>
    </row>
    <row r="59" spans="1:7" s="30" customFormat="1" ht="25.5" customHeight="1" thickBot="1">
      <c r="A59" s="40" t="s">
        <v>45</v>
      </c>
      <c r="B59" s="28"/>
      <c r="C59" s="29"/>
      <c r="D59" s="32"/>
      <c r="E59" s="39">
        <f>E6+E23+E24+E26+E27+E29+E31+E33+E34+E35+E37++E40+E42+E43+E44+E45+E48+E49+E50+E51+E53+E54+E56+E57+E46+E55+E58+E38</f>
        <v>5784751.8000000007</v>
      </c>
      <c r="G59" s="49"/>
    </row>
  </sheetData>
  <mergeCells count="6">
    <mergeCell ref="A1:E1"/>
    <mergeCell ref="D6:D22"/>
    <mergeCell ref="E6:E22"/>
    <mergeCell ref="A6:A22"/>
    <mergeCell ref="C6:C22"/>
    <mergeCell ref="B6:B22"/>
  </mergeCells>
  <pageMargins left="0.7" right="0.7" top="0.78740157499999996" bottom="0.78740157499999996" header="0.3" footer="0.3"/>
  <pageSetup paperSize="9" scale="61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03010-A8FC-4F9C-86CC-53D8C31C8643}">
  <dimension ref="A1:E8"/>
  <sheetViews>
    <sheetView zoomScaleNormal="100" workbookViewId="0">
      <selection activeCell="C8" sqref="C8"/>
    </sheetView>
  </sheetViews>
  <sheetFormatPr defaultRowHeight="11.25"/>
  <cols>
    <col min="1" max="1" width="113.5" customWidth="1"/>
    <col min="2" max="2" width="9.33203125" style="3"/>
    <col min="3" max="3" width="9.33203125" style="1"/>
    <col min="4" max="4" width="20.83203125" customWidth="1"/>
    <col min="5" max="5" width="26.83203125" customWidth="1"/>
  </cols>
  <sheetData>
    <row r="1" spans="1:5" s="24" customFormat="1" ht="12.75">
      <c r="A1" s="51" t="s">
        <v>46</v>
      </c>
      <c r="B1" s="51"/>
      <c r="C1" s="51"/>
      <c r="D1" s="51"/>
      <c r="E1" s="51"/>
    </row>
    <row r="2" spans="1:5" s="24" customFormat="1" ht="12.75">
      <c r="A2" s="24" t="s">
        <v>47</v>
      </c>
      <c r="B2" s="25"/>
      <c r="C2" s="26"/>
    </row>
    <row r="3" spans="1:5" ht="12" thickBot="1"/>
    <row r="4" spans="1:5" s="2" customFormat="1" ht="23.25" thickBot="1">
      <c r="A4" s="20" t="s">
        <v>2</v>
      </c>
      <c r="B4" s="21" t="s">
        <v>3</v>
      </c>
      <c r="C4" s="22" t="s">
        <v>4</v>
      </c>
      <c r="D4" s="23" t="s">
        <v>48</v>
      </c>
      <c r="E4" s="23" t="s">
        <v>49</v>
      </c>
    </row>
    <row r="5" spans="1:5" s="2" customFormat="1">
      <c r="A5" s="5" t="s">
        <v>50</v>
      </c>
      <c r="B5" s="11"/>
      <c r="C5" s="12"/>
      <c r="D5" s="13"/>
      <c r="E5" s="14"/>
    </row>
    <row r="6" spans="1:5" s="2" customFormat="1" ht="37.5" customHeight="1">
      <c r="A6" s="6" t="s">
        <v>51</v>
      </c>
      <c r="B6" s="4" t="s">
        <v>36</v>
      </c>
      <c r="C6" s="4">
        <v>50</v>
      </c>
      <c r="D6" s="42">
        <v>5677</v>
      </c>
      <c r="E6" s="38">
        <f>D6*C6</f>
        <v>283850</v>
      </c>
    </row>
    <row r="7" spans="1:5" s="2" customFormat="1" ht="45.75" thickBot="1">
      <c r="A7" s="7" t="s">
        <v>52</v>
      </c>
      <c r="B7" s="8" t="s">
        <v>36</v>
      </c>
      <c r="C7" s="8">
        <v>1</v>
      </c>
      <c r="D7" s="44">
        <f>45324</f>
        <v>45324</v>
      </c>
      <c r="E7" s="38">
        <f>D7*C7</f>
        <v>45324</v>
      </c>
    </row>
    <row r="8" spans="1:5" s="30" customFormat="1" ht="13.5" thickBot="1">
      <c r="A8" s="27" t="s">
        <v>53</v>
      </c>
      <c r="B8" s="28"/>
      <c r="C8" s="29"/>
      <c r="D8" s="32"/>
      <c r="E8" s="33">
        <f>E6+E7</f>
        <v>329174</v>
      </c>
    </row>
  </sheetData>
  <mergeCells count="1">
    <mergeCell ref="A1:E1"/>
  </mergeCells>
  <pageMargins left="0.7" right="0.7" top="0.78740157499999996" bottom="0.78740157499999996" header="0.3" footer="0.3"/>
  <pageSetup paperSize="9" scale="61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4b9f221-1bf5-4091-92a5-2abfdf156cea">
      <Terms xmlns="http://schemas.microsoft.com/office/infopath/2007/PartnerControls"/>
    </lcf76f155ced4ddcb4097134ff3c332f>
    <TaxCatchAll xmlns="a9b88d70-e421-43ea-9fde-84e5b566e71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B60EBD6C056174680D9AEF4D7B9E235" ma:contentTypeVersion="16" ma:contentTypeDescription="Vytvoří nový dokument" ma:contentTypeScope="" ma:versionID="a81b8fa0adfd2c5fcd5f907553861edb">
  <xsd:schema xmlns:xsd="http://www.w3.org/2001/XMLSchema" xmlns:xs="http://www.w3.org/2001/XMLSchema" xmlns:p="http://schemas.microsoft.com/office/2006/metadata/properties" xmlns:ns2="a4b9f221-1bf5-4091-92a5-2abfdf156cea" xmlns:ns3="a9b88d70-e421-43ea-9fde-84e5b566e711" targetNamespace="http://schemas.microsoft.com/office/2006/metadata/properties" ma:root="true" ma:fieldsID="2fa72e8b8bc803354aaf43cb219d4f8a" ns2:_="" ns3:_="">
    <xsd:import namespace="a4b9f221-1bf5-4091-92a5-2abfdf156cea"/>
    <xsd:import namespace="a9b88d70-e421-43ea-9fde-84e5b566e7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b9f221-1bf5-4091-92a5-2abfdf156c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Značky obrázků" ma:readOnly="false" ma:fieldId="{5cf76f15-5ced-4ddc-b409-7134ff3c332f}" ma:taxonomyMulti="true" ma:sspId="d3a85171-f05b-4e59-8767-aa511fe9294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8d70-e421-43ea-9fde-84e5b566e71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e4fa94e1-ec02-458b-80b9-66a6307f610c}" ma:internalName="TaxCatchAll" ma:showField="CatchAllData" ma:web="a9b88d70-e421-43ea-9fde-84e5b566e7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4797D7-4D34-4143-A30D-0088F3199C9F}">
  <ds:schemaRefs>
    <ds:schemaRef ds:uri="http://schemas.openxmlformats.org/package/2006/metadata/core-properties"/>
    <ds:schemaRef ds:uri="http://schemas.microsoft.com/office/2006/documentManagement/types"/>
    <ds:schemaRef ds:uri="a4b9f221-1bf5-4091-92a5-2abfdf156cea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a9b88d70-e421-43ea-9fde-84e5b566e71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970E95C-D002-4627-90C4-4F89A6668D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b9f221-1bf5-4091-92a5-2abfdf156cea"/>
    <ds:schemaRef ds:uri="a9b88d70-e421-43ea-9fde-84e5b566e7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6F29C8-EBF0-4058-BEAC-19D4444CAA5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Dodávka aktivních IT prvků vyba</vt:lpstr>
      <vt:lpstr>Dodávka Wifi AP včetně konfigur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 Frous</dc:creator>
  <cp:keywords/>
  <dc:description/>
  <cp:lastModifiedBy>Chobot Zdeněk</cp:lastModifiedBy>
  <cp:revision/>
  <dcterms:created xsi:type="dcterms:W3CDTF">2024-06-11T21:36:11Z</dcterms:created>
  <dcterms:modified xsi:type="dcterms:W3CDTF">2025-06-05T07:58:25Z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0x010100EB60EBD6C056174680D9AEF4D7B9E235</vt:lpwstr>
  </property>
  <property fmtid="{D5CDD505-2E9C-101B-9397-08002B2CF9AE}" pid="3" name="MSIP_Label_82a99ebc-0f39-4fac-abab-b8d6469272ed_Enabled">
    <vt:lpwstr>true</vt:lpwstr>
  </property>
  <property fmtid="{D5CDD505-2E9C-101B-9397-08002B2CF9AE}" pid="4" name="MSIP_Label_82a99ebc-0f39-4fac-abab-b8d6469272ed_SetDate">
    <vt:lpwstr>2024-11-28T12:44:05Z</vt:lpwstr>
  </property>
  <property fmtid="{D5CDD505-2E9C-101B-9397-08002B2CF9AE}" pid="5" name="MSIP_Label_82a99ebc-0f39-4fac-abab-b8d6469272ed_Method">
    <vt:lpwstr>Standard</vt:lpwstr>
  </property>
  <property fmtid="{D5CDD505-2E9C-101B-9397-08002B2CF9AE}" pid="6" name="MSIP_Label_82a99ebc-0f39-4fac-abab-b8d6469272ed_Name">
    <vt:lpwstr>Interní informace (Internal use)</vt:lpwstr>
  </property>
  <property fmtid="{D5CDD505-2E9C-101B-9397-08002B2CF9AE}" pid="7" name="MSIP_Label_82a99ebc-0f39-4fac-abab-b8d6469272ed_SiteId">
    <vt:lpwstr>0e9caf50-a549-4565-9c6d-4dc78e847c80</vt:lpwstr>
  </property>
  <property fmtid="{D5CDD505-2E9C-101B-9397-08002B2CF9AE}" pid="8" name="MSIP_Label_82a99ebc-0f39-4fac-abab-b8d6469272ed_ActionId">
    <vt:lpwstr>494c43ba-b46d-49f7-acb9-bc961a349d55</vt:lpwstr>
  </property>
  <property fmtid="{D5CDD505-2E9C-101B-9397-08002B2CF9AE}" pid="9" name="MSIP_Label_82a99ebc-0f39-4fac-abab-b8d6469272ed_ContentBits">
    <vt:lpwstr>0</vt:lpwstr>
  </property>
  <property fmtid="{D5CDD505-2E9C-101B-9397-08002B2CF9AE}" pid="10" name="MediaServiceImageTags">
    <vt:lpwstr/>
  </property>
</Properties>
</file>