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reroveu-my.sharepoint.com/personal/zdenek_dostal_prerov_eu/Documents/Dokumenty/ZÁKLADNÍ A  MATEŘSKÉ ŠKOLY/VZ_2025/22. MŠ Dvořákova - Oprava ležaté kanalizace/"/>
    </mc:Choice>
  </mc:AlternateContent>
  <xr:revisionPtr revIDLastSave="0" documentId="8_{BA3ADEC5-1281-4A26-BC99-87C86B11BA45}" xr6:coauthVersionLast="47" xr6:coauthVersionMax="47" xr10:uidLastSave="{00000000-0000-0000-0000-000000000000}"/>
  <bookViews>
    <workbookView xWindow="-120" yWindow="-120" windowWidth="29040" windowHeight="17520" firstSheet="1" activeTab="1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SO 03 1 Pol" sheetId="12" r:id="rId4"/>
    <sheet name="SO 03 2 Pol" sheetId="13" r:id="rId5"/>
    <sheet name="SO 03 3 Pol" sheetId="14" r:id="rId6"/>
  </sheets>
  <externalReferences>
    <externalReference r:id="rId7"/>
  </externalReferences>
  <definedNames>
    <definedName name="CelkemDPHVypocet" localSheetId="1">Stavba!$H$44</definedName>
    <definedName name="CenaCelkem">Stavba!$G$29</definedName>
    <definedName name="CenaCelkemBezDPH">Stavba!$G$28</definedName>
    <definedName name="CenaCelkemVypocet" localSheetId="1">Stavba!$I$44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'SO 03 1 Pol'!$1:$7</definedName>
    <definedName name="_xlnm.Print_Titles" localSheetId="4">'SO 03 2 Pol'!$1:$7</definedName>
    <definedName name="_xlnm.Print_Titles" localSheetId="5">'SO 03 3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'SO 03 1 Pol'!$A$1:$Y$129</definedName>
    <definedName name="_xlnm.Print_Area" localSheetId="4">'SO 03 2 Pol'!$A$1:$Y$20</definedName>
    <definedName name="_xlnm.Print_Area" localSheetId="5">'SO 03 3 Pol'!$A$1:$Y$23</definedName>
    <definedName name="_xlnm.Print_Area" localSheetId="1">Stavba!$A$1:$J$65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Stavba!$F$44</definedName>
    <definedName name="ZakladDPHZakl">Stavba!$G$25</definedName>
    <definedName name="ZakladDPHZaklVypocet" localSheetId="1">Stavba!$G$44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A12" i="14" l="1"/>
  <c r="BA10" i="13"/>
  <c r="BA108" i="12"/>
  <c r="BA67" i="12"/>
  <c r="BA46" i="12"/>
  <c r="I65" i="1"/>
  <c r="J63" i="1" s="1"/>
  <c r="F44" i="1"/>
  <c r="G44" i="1"/>
  <c r="H44" i="1"/>
  <c r="I44" i="1"/>
  <c r="J42" i="1" s="1"/>
  <c r="J58" i="1" l="1"/>
  <c r="J54" i="1"/>
  <c r="J62" i="1"/>
  <c r="J64" i="1"/>
  <c r="J53" i="1"/>
  <c r="J57" i="1"/>
  <c r="J61" i="1"/>
  <c r="J52" i="1"/>
  <c r="J56" i="1"/>
  <c r="J60" i="1"/>
  <c r="J51" i="1"/>
  <c r="J55" i="1"/>
  <c r="J59" i="1"/>
  <c r="J41" i="1"/>
  <c r="J40" i="1"/>
  <c r="J39" i="1"/>
  <c r="J44" i="1" s="1"/>
  <c r="J43" i="1"/>
  <c r="I21" i="1"/>
  <c r="J28" i="1"/>
  <c r="J26" i="1"/>
  <c r="G38" i="1"/>
  <c r="F38" i="1"/>
  <c r="J23" i="1"/>
  <c r="J24" i="1"/>
  <c r="J25" i="1"/>
  <c r="J27" i="1"/>
  <c r="E24" i="1"/>
  <c r="E26" i="1"/>
  <c r="J6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S6" authorId="0" shapeId="0" xr:uid="{00000000-0006-0000-03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3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S6" authorId="0" shapeId="0" xr:uid="{00000000-0006-0000-04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4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S6" authorId="0" shapeId="0" xr:uid="{00000000-0006-0000-05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5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<sst xmlns="http://schemas.openxmlformats.org/spreadsheetml/2006/main" count="906" uniqueCount="311">
  <si>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</si>
  <si>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</si>
  <si>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</si>
  <si>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</si>
  <si>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</si>
  <si>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</si>
  <si>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</si>
  <si>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</si>
  <si>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</si>
  <si>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</si>
  <si>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</si>
  <si>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</si>
  <si>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</si>
  <si>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</si>
  <si>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</si>
  <si>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</si>
  <si>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</si>
  <si>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</si>
  <si>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</si>
  <si>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</si>
  <si>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</si>
  <si>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</si>
  <si>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</si>
  <si>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</si>
  <si>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</si>
  <si>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</si>
  <si>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</si>
  <si>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</si>
  <si>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</si>
  <si>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</si>
  <si>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</si>
  <si>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</si>
  <si>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</si>
  <si>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</si>
  <si>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</si>
  <si>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</si>
  <si>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</si>
  <si>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</si>
  <si>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</si>
  <si>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</si>
  <si>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</si>
  <si>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</si>
  <si>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</si>
  <si>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25_044_N</t>
  </si>
  <si>
    <t>Oprava rozvodů ležaté kanalizace v MŠ Dvořákova 23</t>
  </si>
  <si>
    <t>Stavba</t>
  </si>
  <si>
    <t>SO 03</t>
  </si>
  <si>
    <t xml:space="preserve">Víceprace, Méněpráce </t>
  </si>
  <si>
    <t>1</t>
  </si>
  <si>
    <t>Rozpočet VCP</t>
  </si>
  <si>
    <t>2</t>
  </si>
  <si>
    <t>Rozpočet MNP, Levá část_01</t>
  </si>
  <si>
    <t>3</t>
  </si>
  <si>
    <t>Rozpočet MNP, Pravá část_01</t>
  </si>
  <si>
    <t>Celkem za stavbu</t>
  </si>
  <si>
    <t>CZK</t>
  </si>
  <si>
    <t>Rekapitulace dílů</t>
  </si>
  <si>
    <t>Typ dílu</t>
  </si>
  <si>
    <t>Svislé a kompletní konstrukce</t>
  </si>
  <si>
    <t>4</t>
  </si>
  <si>
    <t>Vodorovné konstrukce</t>
  </si>
  <si>
    <t>61</t>
  </si>
  <si>
    <t>Úpravy povrchů vnitřní</t>
  </si>
  <si>
    <t>63</t>
  </si>
  <si>
    <t>Podlahy a podlahové konstrukce</t>
  </si>
  <si>
    <t>8</t>
  </si>
  <si>
    <t>Trubní vedení</t>
  </si>
  <si>
    <t>96</t>
  </si>
  <si>
    <t>Bourání konstrukcí</t>
  </si>
  <si>
    <t>720</t>
  </si>
  <si>
    <t>Zdravotechnická instalace</t>
  </si>
  <si>
    <t>721</t>
  </si>
  <si>
    <t>Vnitřní kanalizace</t>
  </si>
  <si>
    <t>766</t>
  </si>
  <si>
    <t>Konstrukce truhlářské, okna a dveře</t>
  </si>
  <si>
    <t>771</t>
  </si>
  <si>
    <t>Podlahy z dlaždic a obklady</t>
  </si>
  <si>
    <t>776</t>
  </si>
  <si>
    <t>Podlahy a stěny povlakové</t>
  </si>
  <si>
    <t>781</t>
  </si>
  <si>
    <t>Obklady keramické</t>
  </si>
  <si>
    <t>784</t>
  </si>
  <si>
    <t>Malby</t>
  </si>
  <si>
    <t>D96</t>
  </si>
  <si>
    <t>Přesuny suti a vybouraných hmot</t>
  </si>
  <si>
    <t>PSU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</si>
  <si>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</si>
  <si>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</si>
  <si>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</si>
  <si>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</si>
  <si>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</si>
  <si>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</si>
  <si>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</si>
  <si>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</si>
  <si>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</si>
  <si>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</si>
  <si>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</si>
  <si>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</si>
  <si>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</si>
  <si>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</si>
  <si>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</si>
  <si>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</si>
  <si>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</si>
  <si>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</si>
  <si>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</si>
  <si>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</si>
  <si>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</si>
  <si>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</si>
  <si>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</si>
  <si>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</si>
  <si>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</si>
  <si>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</si>
  <si>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</si>
  <si>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</si>
  <si>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</si>
  <si>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</si>
  <si>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346244313R00</t>
  </si>
  <si>
    <t>Obezdívka van a WC modulů z pórobetonu tloušťky 100 mm</t>
  </si>
  <si>
    <t>m2</t>
  </si>
  <si>
    <t>RTS 25/ I</t>
  </si>
  <si>
    <t>Indiv</t>
  </si>
  <si>
    <t>Práce</t>
  </si>
  <si>
    <t>Běžná</t>
  </si>
  <si>
    <t>POL1_</t>
  </si>
  <si>
    <t>provedeno : (1,3+1,3)*1,4</t>
  </si>
  <si>
    <t>VV</t>
  </si>
  <si>
    <t>- hodnota v rozpočtu : -2,8</t>
  </si>
  <si>
    <t>430321314R00</t>
  </si>
  <si>
    <t>Beton schodišťových konstrukcí železový C 20/25</t>
  </si>
  <si>
    <t>m3</t>
  </si>
  <si>
    <t>dobetonování pódia : 2,0*0,75*0,2+1,0*0,2*0,2</t>
  </si>
  <si>
    <t>434351141R00</t>
  </si>
  <si>
    <t>Bednění stupňů přímočarých - zřízení</t>
  </si>
  <si>
    <t>dobetonování pódia : 1,0*0,4</t>
  </si>
  <si>
    <t>434351142R00</t>
  </si>
  <si>
    <t>Bednění stupňů přímočarých - odstranění</t>
  </si>
  <si>
    <t>Odkaz na mn. položky pořadí 3 : 0,40000</t>
  </si>
  <si>
    <t>451573111R00</t>
  </si>
  <si>
    <t>Lože pod potrubí, stoky a drobné objekty z písku a štěrkopísku  do 65 mm</t>
  </si>
  <si>
    <t>v otevřeném výkopu,</t>
  </si>
  <si>
    <t>POP</t>
  </si>
  <si>
    <t>kromě lože proveden i obsyp potrubí --&gt; 3 m3 navíc : 3</t>
  </si>
  <si>
    <t>601014144R00</t>
  </si>
  <si>
    <t>Štuk na stropech Salith MHF PII ručně</t>
  </si>
  <si>
    <t>Včetně pomocného lešení.</t>
  </si>
  <si>
    <t>místnost 003 - dětské wc : 3,36</t>
  </si>
  <si>
    <t>602014144R00</t>
  </si>
  <si>
    <t>Štuk vnitřní i vnější Salith MHF PII ručně</t>
  </si>
  <si>
    <t>místnost 003 dětské wc : (2,4+1,3)*2*1,4</t>
  </si>
  <si>
    <t>611481211RU1</t>
  </si>
  <si>
    <t xml:space="preserve">Montáž výztužné sítě (perlinky) do stěrky - stropy vnitřní včetně výztužné sítě a stěrkového tmelu </t>
  </si>
  <si>
    <t>612481211RT2</t>
  </si>
  <si>
    <t xml:space="preserve">Montáž výztužné sítě (perlinky) do stěrky - vnitřní stěny včetně výztužné sítě a stěrkového tmelu </t>
  </si>
  <si>
    <t>632411125_VL01</t>
  </si>
  <si>
    <t>Potěr ze SMS, ruční zpracování, tl. 25 mm pouze provedení</t>
  </si>
  <si>
    <t>Vlastní</t>
  </si>
  <si>
    <t>009 : 42,5</t>
  </si>
  <si>
    <t>023 : 3,2</t>
  </si>
  <si>
    <t>přelití z kuchyně do chodeb : 25</t>
  </si>
  <si>
    <t>lokální vyrovnávky : 10</t>
  </si>
  <si>
    <t>912      R00</t>
  </si>
  <si>
    <t>Hzs - Zedník tř.7</t>
  </si>
  <si>
    <t>h</t>
  </si>
  <si>
    <t>Prav.M</t>
  </si>
  <si>
    <t>HZS</t>
  </si>
  <si>
    <t>POL10_</t>
  </si>
  <si>
    <t>montáž výztužné síťky vč. kotvení natlokací hmoždinky, 2 lidi 8h : 2*8</t>
  </si>
  <si>
    <t>235215931R</t>
  </si>
  <si>
    <t>Stěrka samonivelační cementová Mapei Ultraplan Renovation</t>
  </si>
  <si>
    <t>kg</t>
  </si>
  <si>
    <t>SPCM</t>
  </si>
  <si>
    <t>Specifikace</t>
  </si>
  <si>
    <t>POL3_</t>
  </si>
  <si>
    <t>dodáno 80 pytlů, 1 pytel 23 kg : 80*23</t>
  </si>
  <si>
    <t>31121114R</t>
  </si>
  <si>
    <t>Podložka 02 1726 otvor 3,2 mm</t>
  </si>
  <si>
    <t>1000 ks</t>
  </si>
  <si>
    <t>311733316R</t>
  </si>
  <si>
    <t>Hmoždinka natloukací DK Mont 6 x 60 mm</t>
  </si>
  <si>
    <t>100 ks</t>
  </si>
  <si>
    <t>63127241R</t>
  </si>
  <si>
    <t>Tkanina skelná výztužná Vertex Grid G120 - 120 g/m2</t>
  </si>
  <si>
    <t>00526 R</t>
  </si>
  <si>
    <t>Finanční náklady</t>
  </si>
  <si>
    <t>Soubor</t>
  </si>
  <si>
    <t>VRN</t>
  </si>
  <si>
    <t>POL99_8</t>
  </si>
  <si>
    <t>Náklady zhotovitele, které vznikají v souvislosti se zajištěním požadavků objednatele na obvyklá zajištění závazku splnit dílo nebo některou ze smluvních povinností.</t>
  </si>
  <si>
    <t>dovoz materiálu pro vyztužení síťkou 2x6km x 32kč/km : 2*6*32</t>
  </si>
  <si>
    <t>139601102R00</t>
  </si>
  <si>
    <t>Ruční výkop jam, rýh a šachet v hornině tř. 3</t>
  </si>
  <si>
    <t>místnost 005, pódium : 5,4*0,55*0,4</t>
  </si>
  <si>
    <t>162201203R00</t>
  </si>
  <si>
    <t>Vodorovné přemístění výkopku + suti, do 10 m, kolečkem</t>
  </si>
  <si>
    <t>místnost 005, pódium : 5,4*0,55*0,6</t>
  </si>
  <si>
    <t>167101201R00</t>
  </si>
  <si>
    <t>Nakládání výkopku + suti - ručně</t>
  </si>
  <si>
    <t>Odkaz na mn. položky pořadí 18 : 1,78200</t>
  </si>
  <si>
    <t>965042231RT2</t>
  </si>
  <si>
    <t>Bourání mazanin betonových tl. nad 10 cm, pl. 4 m2 ručně tl. mazaniny 15 - 20 cm</t>
  </si>
  <si>
    <t>místnost 005, pódium : 5,4*0,55*0,2</t>
  </si>
  <si>
    <t>73515_VL01</t>
  </si>
  <si>
    <t>Vícepráce na zdravotně-technických instalacích viz samostatný rozpočet</t>
  </si>
  <si>
    <t>soubor</t>
  </si>
  <si>
    <t>montáž korugovaných trub pro dočasné odvodnění dešťových vod : 3</t>
  </si>
  <si>
    <t>demontáž korugovaných trub + smotání + naložení na dopr. prostředek : 1</t>
  </si>
  <si>
    <t>dovoz + odvoz trub + uložení na skladě : 1,5</t>
  </si>
  <si>
    <t>766112820R00</t>
  </si>
  <si>
    <t>Demontáž dřevěných stěn prosklených</t>
  </si>
  <si>
    <t>v chodbě 018 : 1,5*3,0</t>
  </si>
  <si>
    <t>odvoz prosklených dveří + likvidace : 600</t>
  </si>
  <si>
    <t>711714110R00</t>
  </si>
  <si>
    <t>Provedení nátěru adhezní hmotou</t>
  </si>
  <si>
    <t xml:space="preserve">místnost č. : </t>
  </si>
  <si>
    <t>001 : 15,4</t>
  </si>
  <si>
    <t>002 : 4,2</t>
  </si>
  <si>
    <t>003 : 3,36</t>
  </si>
  <si>
    <t>006 : 21,7</t>
  </si>
  <si>
    <t>008 : 5,5</t>
  </si>
  <si>
    <t>012 : 4,0</t>
  </si>
  <si>
    <t>018 : 13,3</t>
  </si>
  <si>
    <t>017 : 3,0</t>
  </si>
  <si>
    <t>015 : 4,6</t>
  </si>
  <si>
    <t>771475014R00</t>
  </si>
  <si>
    <t>Montáž soklíků rovných z dlaždic keramických, do tmele, výšky do 100 mm</t>
  </si>
  <si>
    <t>m</t>
  </si>
  <si>
    <t xml:space="preserve">chodby : </t>
  </si>
  <si>
    <t>levá část, 001 : (5,4+2,7)*2-0,7-1,5</t>
  </si>
  <si>
    <t>006 : (8,25+2,7)*2-0,9-0,9-1,5</t>
  </si>
  <si>
    <t>008 : 3,6+0,3+1,2+2,55</t>
  </si>
  <si>
    <t>023 : (2,1+1,5)*2-0,8-0,8</t>
  </si>
  <si>
    <t>pravá část, 012 : (2,55+1,5)*2-0,8-0,6-1,2</t>
  </si>
  <si>
    <t>018 : 8,85*2+0,25-1,2-0,8*4</t>
  </si>
  <si>
    <t>017 : (3,2+1,0)*2</t>
  </si>
  <si>
    <t>771479001R00</t>
  </si>
  <si>
    <t>Řezání dlaždic keramických pro soklíky</t>
  </si>
  <si>
    <t xml:space="preserve">?chodby? : </t>
  </si>
  <si>
    <t>Odkaz na mn. položky pořadí 26 : 73,30000</t>
  </si>
  <si>
    <t>23596052.AR</t>
  </si>
  <si>
    <t>Penetrace Mapei Eco Prim GRIP</t>
  </si>
  <si>
    <t>spotřeba 0,3 kg/m2 : 120,76*0,3</t>
  </si>
  <si>
    <t>597643023R</t>
  </si>
  <si>
    <t>Dlažba keramická bez glazury (UGL); tl. = 9,0 mm; a = 198 mm; b = 198 mm; nasákavost = 0,5 %; protiskluznost: R12; povrch: reliéfní, matný; barva: šedá</t>
  </si>
  <si>
    <t>RTS 24/ II</t>
  </si>
  <si>
    <t>1,5 dlaždice na 1m soklíku : 73,3*1,5*0,3*0,3</t>
  </si>
  <si>
    <t>632411110RT1</t>
  </si>
  <si>
    <t>Samonivelační stěrka Cemix, ruční zpracování tl. 10 mm samonivelační polymercementová stěrka Cemix 20 MPa</t>
  </si>
  <si>
    <t>místnost 005 : 16</t>
  </si>
  <si>
    <t>místnost 007 : 5,4*2,1</t>
  </si>
  <si>
    <t>776981112RU2</t>
  </si>
  <si>
    <t>Lišta hliníková přechodová, stejná výška povlakové podlahy profil 25/F, na hmoždinky, šířky 35 mm</t>
  </si>
  <si>
    <t>místnost 007 : 5,4</t>
  </si>
  <si>
    <t>776981124R00</t>
  </si>
  <si>
    <t>Lišta nerezová podlahová krycí, povlakové podlahy</t>
  </si>
  <si>
    <t>ukončení výškového rozdílu : 1,0+3,0</t>
  </si>
  <si>
    <t>776520110RAB</t>
  </si>
  <si>
    <t>Podlahy povlakové z PVC podlahovina heterogenní protiskluzná, tl. 2,0 mm, z pásů, včetně soklíku, včetně vyrovnání podkladu samonivelační stěrkou, Penetrace na bázi vodné disperze</t>
  </si>
  <si>
    <t>Agregovaná položka</t>
  </si>
  <si>
    <t>POL2_</t>
  </si>
  <si>
    <t>lepení a dodávka podlahoviny z PVC, bez podkladu. Svaření podlahoviny. Dodávka a lepení podlahových soklíků z měkčeného PVC. Pastování a vyleštění podlah.</t>
  </si>
  <si>
    <t>polymer-křemičitého pojiva; funkce: zpevnění povrchu, úprava savosti; ředidlo: voda (disperzní)</t>
  </si>
  <si>
    <t>svislé plochy : (1,0+3,0)*0,4</t>
  </si>
  <si>
    <t>781101111R00</t>
  </si>
  <si>
    <t>Příprava podkladu před provedením obkladu vyrovnání podkladu maltou ze SMS tl. do 7 mm</t>
  </si>
  <si>
    <t>doplnění obkladů v kuchyni : 1,5</t>
  </si>
  <si>
    <t>větší výměra v dětském wc : 6,4</t>
  </si>
  <si>
    <t>781230121R00</t>
  </si>
  <si>
    <t>Obkládání stěn vnitřních z obkladaček keramických do tmele velikosti přes 100 x 100 do 300 x 300 mm</t>
  </si>
  <si>
    <t>hutných a polohutných, do tmele, kladených rovnoběžně s podlahou,</t>
  </si>
  <si>
    <t>59781345R</t>
  </si>
  <si>
    <t>Obkládačka keramická RAKO Color One 150 x 150 x 6,0 mm, bílá</t>
  </si>
  <si>
    <t>doplnění obkladů v kuchyni : 2</t>
  </si>
  <si>
    <t>597813622R</t>
  </si>
  <si>
    <t>Obklad keramický s glazurou (GL); dl = 198 mm; š = 198 mm; tl = 6,5 mm; barva: dle vzorníku</t>
  </si>
  <si>
    <t>větší výměra v dětském wc : 8,0</t>
  </si>
  <si>
    <t>979999997R00</t>
  </si>
  <si>
    <t>Poplatek za recyklaci směsi suti betonu, cihel, tašek a keram.výrobků, kusovost do 1600 cm2 (170107)</t>
  </si>
  <si>
    <t>t</t>
  </si>
  <si>
    <t>17 107</t>
  </si>
  <si>
    <t>END</t>
  </si>
  <si>
    <t>831350013RAD</t>
  </si>
  <si>
    <t>Kanalizace z trub plastových D 200 mm, hloubka 3,0 m, Koleno plastové pro venkovní kanalizaci typ: jednoznačné; spoj: hrdlový; potrubí: jednovrstvé; materiál: PVC-U; povrch: hladký; úhel = 45,0 °; DN</t>
  </si>
  <si>
    <t>hloubení rýh zapažených, šířky do 200 cm, hloubky 2 m, v hornině 3 (včetně příplatku za lepivost), pažení a rozepření rýh příložné (pro jakoukoliv mezerovitost) včetně přepažování rozepření a odstranění, s uložením materiálu do 3 m od okraje výkopu, svislé přemístění výkopku, s naložením přebytku po zásypu (0,08 - 2,22 m3/m rýhy) na dopravní prostředek, s odvozem do 6 km a uložením na skládku, lože pod potrubí z písku a štěrkopísku do 63 mm, dodávka a montáž potrubí z trub PVC hrdlových, obsyp potrubí kamenivem fr. 4-8 mm,  zhutnění, zásyp rýhy vytěženou zeminou, s uložením ve vrstvách, se zhutněním.</t>
  </si>
  <si>
    <t>=...</t>
  </si>
  <si>
    <t>28651841.AR</t>
  </si>
  <si>
    <t>Kus čisticí plastový pro venkovní kanalizaci typ: přímý; spoj: hrdlový; potrubí: jednovrstvé; materiál: PVC-U; povrch: hladký; DN = 125; SDR 41,0; SN 8</t>
  </si>
  <si>
    <t>kus</t>
  </si>
  <si>
    <t>784121101R00</t>
  </si>
  <si>
    <t>Příprava povrchu Penetrace (napouštění) podkladu akrylát, jednonásobná</t>
  </si>
  <si>
    <t>784128201R00</t>
  </si>
  <si>
    <t>Příprava povrchu Izolování podkladu jednonásobné</t>
  </si>
  <si>
    <t>784122112R00</t>
  </si>
  <si>
    <t>Malby vápenné se začištěním  , bílé, dvojnásobné</t>
  </si>
  <si>
    <t>784011221RT2</t>
  </si>
  <si>
    <t>Ostatní práce zakrytí předmětů,  , včetně dodávky fólie tl. 0,04 mm</t>
  </si>
  <si>
    <t>114211303R00</t>
  </si>
  <si>
    <t>Odstranění trubního vedení ve výkopu z trub kameninových, DN 300 mm</t>
  </si>
  <si>
    <t>s přemístěním suti na hromady na vzdálenost do 5 m nebo s uložením na dopravní prostředek.</t>
  </si>
  <si>
    <t>831990010RA0</t>
  </si>
  <si>
    <t>Příplatky k cenám trubního vedení za každých dalších 50 cm hloubky rýhy, při šířce rýhy do 1,00 m</t>
  </si>
  <si>
    <t>721223424R00</t>
  </si>
  <si>
    <t>Vpusť podlahová se zápachovou uzávěrkou průměr 50, 75 110 mm, se svislým odtokem,147x147mm/138x138mm , včetně dodávky materiálu</t>
  </si>
  <si>
    <t>Statutární město Přerov</t>
  </si>
  <si>
    <t>Bratrská 34/709</t>
  </si>
  <si>
    <t>750 02</t>
  </si>
  <si>
    <t>Přerov</t>
  </si>
  <si>
    <t>_00301825</t>
  </si>
  <si>
    <t>ZJS - Realizace staveb s.r.o.</t>
  </si>
  <si>
    <t>Kratochvílova 41</t>
  </si>
  <si>
    <t xml:space="preserve">750 02 </t>
  </si>
  <si>
    <t>CZ 28611942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</si>
</sst>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20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family val="2"/>
      <charset val="238"/>
    </font>
    <font>
      <sz val="8"/>
      <name val="Arial CE"/>
      <family val="2"/>
      <charset val="238"/>
    </font>
    <font>
      <sz val="8"/>
      <color indexed="12"/>
      <name val="Arial CE"/>
      <family val="2"/>
      <charset val="238"/>
    </font>
    <font>
      <sz val="8"/>
      <color indexed="17"/>
      <name val="Arial CE"/>
      <family val="2"/>
      <charset val="238"/>
    </font>
    <font>
      <sz val="8"/>
      <color indexed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2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5" fillId="0" borderId="31" xfId="0" applyNumberFormat="1" applyFont="1" applyBorder="1" applyAlignment="1">
      <alignment vertical="center"/>
    </xf>
    <xf numFmtId="4" fontId="5" fillId="0" borderId="33" xfId="0" applyNumberFormat="1" applyFont="1" applyBorder="1" applyAlignment="1">
      <alignment vertical="center" wrapText="1" shrinkToFit="1"/>
    </xf>
    <xf numFmtId="4" fontId="5" fillId="0" borderId="33" xfId="0" applyNumberFormat="1" applyFont="1" applyBorder="1" applyAlignment="1">
      <alignment vertical="center" shrinkToFit="1"/>
    </xf>
    <xf numFmtId="3" fontId="5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4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3" fillId="0" borderId="26" xfId="0" applyFont="1" applyBorder="1"/>
    <xf numFmtId="0" fontId="15" fillId="4" borderId="28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49" fontId="3" fillId="0" borderId="31" xfId="0" applyNumberFormat="1" applyFont="1" applyBorder="1" applyAlignment="1">
      <alignment vertical="center"/>
    </xf>
    <xf numFmtId="4" fontId="3" fillId="0" borderId="33" xfId="0" applyNumberFormat="1" applyFont="1" applyBorder="1" applyAlignment="1">
      <alignment vertical="center"/>
    </xf>
    <xf numFmtId="0" fontId="3" fillId="3" borderId="34" xfId="0" applyFont="1" applyFill="1" applyBorder="1" applyAlignment="1">
      <alignment vertical="center"/>
    </xf>
    <xf numFmtId="0" fontId="3" fillId="3" borderId="34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vertical="center" wrapText="1"/>
    </xf>
    <xf numFmtId="4" fontId="3" fillId="3" borderId="37" xfId="0" applyNumberFormat="1" applyFont="1" applyFill="1" applyBorder="1" applyAlignment="1">
      <alignment vertical="center"/>
    </xf>
    <xf numFmtId="164" fontId="3" fillId="0" borderId="33" xfId="0" applyNumberFormat="1" applyFont="1" applyBorder="1" applyAlignment="1">
      <alignment vertical="center"/>
    </xf>
    <xf numFmtId="164" fontId="3" fillId="3" borderId="37" xfId="0" applyNumberFormat="1" applyFont="1" applyFill="1" applyBorder="1" applyAlignment="1">
      <alignment vertical="center"/>
    </xf>
    <xf numFmtId="164" fontId="0" fillId="0" borderId="0" xfId="0" applyNumberFormat="1"/>
    <xf numFmtId="4" fontId="3" fillId="0" borderId="33" xfId="0" applyNumberFormat="1" applyFont="1" applyBorder="1" applyAlignment="1">
      <alignment horizontal="center" vertical="center"/>
    </xf>
    <xf numFmtId="4" fontId="3" fillId="3" borderId="37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1" fillId="0" borderId="21" xfId="0" applyFont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6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6" fillId="0" borderId="0" xfId="0" applyFont="1" applyBorder="1" applyAlignment="1">
      <alignment vertical="top"/>
    </xf>
    <xf numFmtId="49" fontId="16" fillId="0" borderId="0" xfId="0" applyNumberFormat="1" applyFont="1" applyBorder="1" applyAlignment="1">
      <alignment vertical="top"/>
    </xf>
    <xf numFmtId="165" fontId="16" fillId="0" borderId="0" xfId="0" applyNumberFormat="1" applyFont="1" applyBorder="1" applyAlignment="1">
      <alignment vertical="top" shrinkToFit="1"/>
    </xf>
    <xf numFmtId="4" fontId="16" fillId="0" borderId="0" xfId="0" applyNumberFormat="1" applyFont="1" applyBorder="1" applyAlignment="1">
      <alignment vertical="top" shrinkToFit="1"/>
    </xf>
    <xf numFmtId="165" fontId="17" fillId="0" borderId="0" xfId="0" applyNumberFormat="1" applyFont="1" applyBorder="1" applyAlignment="1">
      <alignment horizontal="center" vertical="top" wrapText="1" shrinkToFit="1"/>
    </xf>
    <xf numFmtId="165" fontId="17" fillId="0" borderId="0" xfId="0" applyNumberFormat="1" applyFont="1" applyBorder="1" applyAlignment="1">
      <alignment vertical="top" wrapText="1" shrinkToFit="1"/>
    </xf>
    <xf numFmtId="165" fontId="5" fillId="3" borderId="0" xfId="0" applyNumberFormat="1" applyFont="1" applyFill="1" applyBorder="1" applyAlignment="1">
      <alignment vertical="top" shrinkToFit="1"/>
    </xf>
    <xf numFmtId="4" fontId="5" fillId="3" borderId="0" xfId="0" applyNumberFormat="1" applyFont="1" applyFill="1" applyBorder="1" applyAlignment="1">
      <alignment vertical="top" shrinkToFit="1"/>
    </xf>
    <xf numFmtId="0" fontId="5" fillId="3" borderId="27" xfId="0" applyFont="1" applyFill="1" applyBorder="1" applyAlignment="1">
      <alignment vertical="top"/>
    </xf>
    <xf numFmtId="49" fontId="5" fillId="3" borderId="18" xfId="0" applyNumberFormat="1" applyFont="1" applyFill="1" applyBorder="1" applyAlignment="1">
      <alignment vertical="top"/>
    </xf>
    <xf numFmtId="0" fontId="5" fillId="3" borderId="18" xfId="0" applyFont="1" applyFill="1" applyBorder="1" applyAlignment="1">
      <alignment horizontal="center" vertical="top" shrinkToFit="1"/>
    </xf>
    <xf numFmtId="165" fontId="5" fillId="3" borderId="18" xfId="0" applyNumberFormat="1" applyFont="1" applyFill="1" applyBorder="1" applyAlignment="1">
      <alignment vertical="top" shrinkToFit="1"/>
    </xf>
    <xf numFmtId="4" fontId="5" fillId="3" borderId="18" xfId="0" applyNumberFormat="1" applyFont="1" applyFill="1" applyBorder="1" applyAlignment="1">
      <alignment vertical="top" shrinkToFit="1"/>
    </xf>
    <xf numFmtId="4" fontId="5" fillId="3" borderId="38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5" fontId="16" fillId="0" borderId="40" xfId="0" applyNumberFormat="1" applyFont="1" applyBorder="1" applyAlignment="1">
      <alignment vertical="top" shrinkToFit="1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6" fillId="0" borderId="42" xfId="0" applyFont="1" applyBorder="1" applyAlignment="1">
      <alignment vertical="top"/>
    </xf>
    <xf numFmtId="49" fontId="16" fillId="0" borderId="43" xfId="0" applyNumberFormat="1" applyFont="1" applyBorder="1" applyAlignment="1">
      <alignment vertical="top"/>
    </xf>
    <xf numFmtId="0" fontId="16" fillId="0" borderId="43" xfId="0" applyFont="1" applyBorder="1" applyAlignment="1">
      <alignment horizontal="center" vertical="top" shrinkToFit="1"/>
    </xf>
    <xf numFmtId="165" fontId="16" fillId="0" borderId="43" xfId="0" applyNumberFormat="1" applyFont="1" applyBorder="1" applyAlignment="1">
      <alignment vertical="top" shrinkToFit="1"/>
    </xf>
    <xf numFmtId="4" fontId="16" fillId="0" borderId="43" xfId="0" applyNumberFormat="1" applyFont="1" applyBorder="1" applyAlignment="1">
      <alignment vertical="top" shrinkToFit="1"/>
    </xf>
    <xf numFmtId="4" fontId="16" fillId="0" borderId="44" xfId="0" applyNumberFormat="1" applyFont="1" applyBorder="1" applyAlignment="1">
      <alignment vertical="top" shrinkToFit="1"/>
    </xf>
    <xf numFmtId="0" fontId="19" fillId="0" borderId="0" xfId="0" applyNumberFormat="1" applyFont="1" applyAlignment="1">
      <alignment wrapText="1"/>
    </xf>
    <xf numFmtId="49" fontId="5" fillId="3" borderId="18" xfId="0" applyNumberFormat="1" applyFont="1" applyFill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165" fontId="17" fillId="0" borderId="0" xfId="0" quotePrefix="1" applyNumberFormat="1" applyFont="1" applyBorder="1" applyAlignment="1">
      <alignment horizontal="left" vertical="top" wrapText="1"/>
    </xf>
    <xf numFmtId="49" fontId="16" fillId="0" borderId="43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wrapText="1"/>
    </xf>
    <xf numFmtId="49" fontId="3" fillId="0" borderId="31" xfId="0" applyNumberFormat="1" applyFont="1" applyBorder="1" applyAlignment="1">
      <alignment vertical="center" wrapText="1"/>
    </xf>
    <xf numFmtId="49" fontId="3" fillId="0" borderId="32" xfId="0" applyNumberFormat="1" applyFont="1" applyBorder="1" applyAlignment="1">
      <alignment vertical="center" wrapTex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0" fillId="3" borderId="36" xfId="0" applyNumberFormat="1" applyFill="1" applyBorder="1" applyAlignment="1">
      <alignment vertical="center"/>
    </xf>
    <xf numFmtId="4" fontId="0" fillId="0" borderId="32" xfId="0" applyNumberFormat="1" applyBorder="1" applyAlignment="1">
      <alignment vertical="center" wrapText="1"/>
    </xf>
    <xf numFmtId="4" fontId="5" fillId="0" borderId="32" xfId="0" applyNumberFormat="1" applyFon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1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18" fillId="0" borderId="18" xfId="0" applyNumberFormat="1" applyFont="1" applyBorder="1" applyAlignment="1">
      <alignment horizontal="left" vertical="top" wrapText="1"/>
    </xf>
    <xf numFmtId="0" fontId="18" fillId="0" borderId="18" xfId="0" applyNumberFormat="1" applyFont="1" applyBorder="1" applyAlignment="1">
      <alignment vertical="top" wrapText="1"/>
    </xf>
    <xf numFmtId="0" fontId="18" fillId="0" borderId="0" xfId="0" applyNumberFormat="1" applyFont="1" applyBorder="1" applyAlignment="1">
      <alignment horizontal="left" vertical="top" wrapText="1"/>
    </xf>
    <xf numFmtId="0" fontId="18" fillId="0" borderId="0" xfId="0" applyNumberFormat="1" applyFont="1" applyBorder="1" applyAlignment="1">
      <alignment vertical="top" wrapText="1"/>
    </xf>
    <xf numFmtId="0" fontId="4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1" t="s">
        <v>40</v>
      </c>
    </row>
    <row r="2" spans="1:7" ht="57.75" customHeight="1" x14ac:dyDescent="0.2">
      <c r="A2" s="185" t="s">
        <v>41</v>
      </c>
      <c r="B2" s="185"/>
      <c r="C2" s="185"/>
      <c r="D2" s="185"/>
      <c r="E2" s="185"/>
      <c r="F2" s="185"/>
      <c r="G2" s="185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68"/>
  <sheetViews>
    <sheetView showGridLines="0" tabSelected="1" topLeftCell="B1" zoomScaleSheetLayoutView="75" workbookViewId="0">
      <selection activeCell="H14" sqref="H14"/>
    </sheetView>
  </sheetViews>
  <sheetFormatPr defaultRowHeight="12.75" x14ac:dyDescent="0.2"/>
  <cols>
    <col min="1" max="1" width="8.42578125" hidden="1" customWidth="1"/>
    <col min="2" max="2" width="13.42578125" customWidth="1"/>
    <col min="3" max="3" width="7.42578125" style="52" customWidth="1"/>
    <col min="4" max="4" width="13" style="52" customWidth="1"/>
    <col min="5" max="5" width="9.7109375" style="52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7" t="s">
        <v>38</v>
      </c>
      <c r="B1" s="221" t="s">
        <v>4</v>
      </c>
      <c r="C1" s="222"/>
      <c r="D1" s="222"/>
      <c r="E1" s="222"/>
      <c r="F1" s="222"/>
      <c r="G1" s="222"/>
      <c r="H1" s="222"/>
      <c r="I1" s="222"/>
      <c r="J1" s="223"/>
    </row>
    <row r="2" spans="1:15" ht="36" customHeight="1" x14ac:dyDescent="0.2">
      <c r="A2" s="2"/>
      <c r="B2" s="76" t="s">
        <v>24</v>
      </c>
      <c r="C2" s="77"/>
      <c r="D2" s="78" t="s">
        <v>43</v>
      </c>
      <c r="E2" s="227" t="s">
        <v>44</v>
      </c>
      <c r="F2" s="228"/>
      <c r="G2" s="228"/>
      <c r="H2" s="228"/>
      <c r="I2" s="228"/>
      <c r="J2" s="229"/>
      <c r="O2" s="1"/>
    </row>
    <row r="3" spans="1:15" ht="27" hidden="1" customHeight="1" x14ac:dyDescent="0.2">
      <c r="A3" s="2"/>
      <c r="B3" s="79"/>
      <c r="C3" s="77"/>
      <c r="D3" s="80"/>
      <c r="E3" s="230"/>
      <c r="F3" s="231"/>
      <c r="G3" s="231"/>
      <c r="H3" s="231"/>
      <c r="I3" s="231"/>
      <c r="J3" s="232"/>
    </row>
    <row r="4" spans="1:15" ht="23.25" customHeight="1" x14ac:dyDescent="0.2">
      <c r="A4" s="2"/>
      <c r="B4" s="81"/>
      <c r="C4" s="82"/>
      <c r="D4" s="83"/>
      <c r="E4" s="209"/>
      <c r="F4" s="209"/>
      <c r="G4" s="209"/>
      <c r="H4" s="209"/>
      <c r="I4" s="209"/>
      <c r="J4" s="210"/>
    </row>
    <row r="5" spans="1:15" ht="24" customHeight="1" x14ac:dyDescent="0.2">
      <c r="A5" s="2"/>
      <c r="B5" s="31" t="s">
        <v>23</v>
      </c>
      <c r="D5" s="211" t="s">
        <v>302</v>
      </c>
      <c r="E5" s="212"/>
      <c r="F5" s="212"/>
      <c r="G5" s="212"/>
      <c r="H5" s="18" t="s">
        <v>42</v>
      </c>
      <c r="I5" s="182" t="s">
        <v>306</v>
      </c>
      <c r="J5" s="8"/>
    </row>
    <row r="6" spans="1:15" ht="15.75" customHeight="1" x14ac:dyDescent="0.2">
      <c r="A6" s="2"/>
      <c r="B6" s="28"/>
      <c r="C6" s="55"/>
      <c r="D6" s="213" t="s">
        <v>303</v>
      </c>
      <c r="E6" s="214"/>
      <c r="F6" s="214"/>
      <c r="G6" s="214"/>
      <c r="H6" s="18" t="s">
        <v>36</v>
      </c>
      <c r="I6" s="22"/>
      <c r="J6" s="8"/>
    </row>
    <row r="7" spans="1:15" ht="15.75" customHeight="1" x14ac:dyDescent="0.2">
      <c r="A7" s="2"/>
      <c r="B7" s="29"/>
      <c r="C7" s="56"/>
      <c r="D7" s="181" t="s">
        <v>304</v>
      </c>
      <c r="E7" s="215" t="s">
        <v>305</v>
      </c>
      <c r="F7" s="216"/>
      <c r="G7" s="216"/>
      <c r="H7" s="24"/>
      <c r="I7" s="23"/>
      <c r="J7" s="34"/>
    </row>
    <row r="8" spans="1:15" ht="24" hidden="1" customHeight="1" x14ac:dyDescent="0.2">
      <c r="A8" s="2"/>
      <c r="B8" s="31" t="s">
        <v>21</v>
      </c>
      <c r="D8" s="51"/>
      <c r="H8" s="18" t="s">
        <v>42</v>
      </c>
      <c r="I8" s="22"/>
      <c r="J8" s="8"/>
    </row>
    <row r="9" spans="1:15" ht="15.75" hidden="1" customHeight="1" x14ac:dyDescent="0.2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">
      <c r="A11" s="2"/>
      <c r="B11" s="31" t="s">
        <v>20</v>
      </c>
      <c r="D11" s="217" t="s">
        <v>307</v>
      </c>
      <c r="E11" s="217"/>
      <c r="F11" s="217"/>
      <c r="G11" s="217"/>
      <c r="H11" s="18" t="s">
        <v>42</v>
      </c>
      <c r="I11" s="184">
        <v>28611942</v>
      </c>
      <c r="J11" s="8"/>
    </row>
    <row r="12" spans="1:15" ht="15.75" customHeight="1" x14ac:dyDescent="0.2">
      <c r="A12" s="2"/>
      <c r="B12" s="28"/>
      <c r="C12" s="55"/>
      <c r="D12" s="218" t="s">
        <v>308</v>
      </c>
      <c r="E12" s="218"/>
      <c r="F12" s="218"/>
      <c r="G12" s="218"/>
      <c r="H12" s="18" t="s">
        <v>36</v>
      </c>
      <c r="I12" s="184" t="s">
        <v>310</v>
      </c>
      <c r="J12" s="8"/>
    </row>
    <row r="13" spans="1:15" ht="15.75" customHeight="1" x14ac:dyDescent="0.2">
      <c r="A13" s="2"/>
      <c r="B13" s="29"/>
      <c r="C13" s="56"/>
      <c r="D13" s="183" t="s">
        <v>309</v>
      </c>
      <c r="E13" s="219" t="s">
        <v>305</v>
      </c>
      <c r="F13" s="220"/>
      <c r="G13" s="220"/>
      <c r="H13" s="19"/>
      <c r="I13" s="23"/>
      <c r="J13" s="34"/>
    </row>
    <row r="14" spans="1:15" ht="24" customHeight="1" x14ac:dyDescent="0.2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">
      <c r="A15" s="2"/>
      <c r="B15" s="35" t="s">
        <v>34</v>
      </c>
      <c r="C15" s="61"/>
      <c r="D15" s="54"/>
      <c r="E15" s="233"/>
      <c r="F15" s="233"/>
      <c r="G15" s="234"/>
      <c r="H15" s="234"/>
      <c r="I15" s="234" t="s">
        <v>31</v>
      </c>
      <c r="J15" s="235"/>
    </row>
    <row r="16" spans="1:15" ht="23.25" customHeight="1" x14ac:dyDescent="0.2">
      <c r="A16" s="136" t="s">
        <v>26</v>
      </c>
      <c r="B16" s="38" t="s">
        <v>26</v>
      </c>
      <c r="C16" s="62"/>
      <c r="D16" s="63"/>
      <c r="E16" s="198"/>
      <c r="F16" s="199"/>
      <c r="G16" s="198"/>
      <c r="H16" s="199"/>
      <c r="I16" s="198">
        <v>90714.75</v>
      </c>
      <c r="J16" s="200"/>
    </row>
    <row r="17" spans="1:10" ht="23.25" customHeight="1" x14ac:dyDescent="0.2">
      <c r="A17" s="136" t="s">
        <v>27</v>
      </c>
      <c r="B17" s="38" t="s">
        <v>27</v>
      </c>
      <c r="C17" s="62"/>
      <c r="D17" s="63"/>
      <c r="E17" s="198"/>
      <c r="F17" s="199"/>
      <c r="G17" s="198"/>
      <c r="H17" s="199"/>
      <c r="I17" s="198">
        <v>156084.66</v>
      </c>
      <c r="J17" s="200"/>
    </row>
    <row r="18" spans="1:10" ht="23.25" customHeight="1" x14ac:dyDescent="0.2">
      <c r="A18" s="136" t="s">
        <v>28</v>
      </c>
      <c r="B18" s="38" t="s">
        <v>28</v>
      </c>
      <c r="C18" s="62"/>
      <c r="D18" s="63"/>
      <c r="E18" s="198"/>
      <c r="F18" s="199"/>
      <c r="G18" s="198"/>
      <c r="H18" s="199"/>
      <c r="I18" s="198">
        <v>0</v>
      </c>
      <c r="J18" s="200"/>
    </row>
    <row r="19" spans="1:10" ht="23.25" customHeight="1" x14ac:dyDescent="0.2">
      <c r="A19" s="136" t="s">
        <v>86</v>
      </c>
      <c r="B19" s="38" t="s">
        <v>29</v>
      </c>
      <c r="C19" s="62"/>
      <c r="D19" s="63"/>
      <c r="E19" s="198"/>
      <c r="F19" s="199"/>
      <c r="G19" s="198"/>
      <c r="H19" s="199"/>
      <c r="I19" s="198">
        <v>0</v>
      </c>
      <c r="J19" s="200"/>
    </row>
    <row r="20" spans="1:10" ht="23.25" customHeight="1" x14ac:dyDescent="0.2">
      <c r="A20" s="136" t="s">
        <v>87</v>
      </c>
      <c r="B20" s="38" t="s">
        <v>30</v>
      </c>
      <c r="C20" s="62"/>
      <c r="D20" s="63"/>
      <c r="E20" s="198"/>
      <c r="F20" s="199"/>
      <c r="G20" s="198"/>
      <c r="H20" s="199"/>
      <c r="I20" s="198">
        <v>0</v>
      </c>
      <c r="J20" s="200"/>
    </row>
    <row r="21" spans="1:10" ht="23.25" customHeight="1" x14ac:dyDescent="0.2">
      <c r="A21" s="2"/>
      <c r="B21" s="48" t="s">
        <v>31</v>
      </c>
      <c r="C21" s="64"/>
      <c r="D21" s="65"/>
      <c r="E21" s="201"/>
      <c r="F21" s="236"/>
      <c r="G21" s="201"/>
      <c r="H21" s="236"/>
      <c r="I21" s="201">
        <f>SUM(I16:J20)</f>
        <v>246799.41</v>
      </c>
      <c r="J21" s="202"/>
    </row>
    <row r="22" spans="1:10" ht="33" customHeight="1" x14ac:dyDescent="0.2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">
      <c r="A23" s="2"/>
      <c r="B23" s="38" t="s">
        <v>13</v>
      </c>
      <c r="C23" s="62"/>
      <c r="D23" s="63"/>
      <c r="E23" s="67">
        <v>12</v>
      </c>
      <c r="F23" s="39" t="s">
        <v>0</v>
      </c>
      <c r="G23" s="196">
        <v>0</v>
      </c>
      <c r="H23" s="197"/>
      <c r="I23" s="197"/>
      <c r="J23" s="40" t="str">
        <f t="shared" ref="J23:J28" si="0">Mena</f>
        <v>CZK</v>
      </c>
    </row>
    <row r="24" spans="1:10" ht="23.25" customHeight="1" x14ac:dyDescent="0.2">
      <c r="A24" s="2"/>
      <c r="B24" s="38" t="s">
        <v>14</v>
      </c>
      <c r="C24" s="62"/>
      <c r="D24" s="63"/>
      <c r="E24" s="67">
        <f>SazbaDPH1</f>
        <v>12</v>
      </c>
      <c r="F24" s="39" t="s">
        <v>0</v>
      </c>
      <c r="G24" s="194">
        <v>0</v>
      </c>
      <c r="H24" s="195"/>
      <c r="I24" s="195"/>
      <c r="J24" s="40" t="str">
        <f t="shared" si="0"/>
        <v>CZK</v>
      </c>
    </row>
    <row r="25" spans="1:10" ht="23.25" customHeight="1" x14ac:dyDescent="0.2">
      <c r="A25" s="2"/>
      <c r="B25" s="38" t="s">
        <v>15</v>
      </c>
      <c r="C25" s="62"/>
      <c r="D25" s="63"/>
      <c r="E25" s="67">
        <v>21</v>
      </c>
      <c r="F25" s="39" t="s">
        <v>0</v>
      </c>
      <c r="G25" s="196">
        <v>246799.41</v>
      </c>
      <c r="H25" s="197"/>
      <c r="I25" s="197"/>
      <c r="J25" s="40" t="str">
        <f t="shared" si="0"/>
        <v>CZK</v>
      </c>
    </row>
    <row r="26" spans="1:10" ht="23.25" customHeight="1" x14ac:dyDescent="0.2">
      <c r="A26" s="2"/>
      <c r="B26" s="32" t="s">
        <v>16</v>
      </c>
      <c r="C26" s="68"/>
      <c r="D26" s="54"/>
      <c r="E26" s="69">
        <f>SazbaDPH2</f>
        <v>21</v>
      </c>
      <c r="F26" s="30" t="s">
        <v>0</v>
      </c>
      <c r="G26" s="224">
        <v>51827.88</v>
      </c>
      <c r="H26" s="225"/>
      <c r="I26" s="225"/>
      <c r="J26" s="37" t="str">
        <f t="shared" si="0"/>
        <v>CZK</v>
      </c>
    </row>
    <row r="27" spans="1:10" ht="23.25" customHeight="1" thickBot="1" x14ac:dyDescent="0.25">
      <c r="A27" s="2"/>
      <c r="B27" s="31" t="s">
        <v>5</v>
      </c>
      <c r="C27" s="70"/>
      <c r="D27" s="71"/>
      <c r="E27" s="70"/>
      <c r="F27" s="16"/>
      <c r="G27" s="226">
        <v>0</v>
      </c>
      <c r="H27" s="226"/>
      <c r="I27" s="226"/>
      <c r="J27" s="41" t="str">
        <f t="shared" si="0"/>
        <v>CZK</v>
      </c>
    </row>
    <row r="28" spans="1:10" ht="27.75" hidden="1" customHeight="1" thickBot="1" x14ac:dyDescent="0.25">
      <c r="A28" s="2"/>
      <c r="B28" s="109" t="s">
        <v>25</v>
      </c>
      <c r="C28" s="110"/>
      <c r="D28" s="110"/>
      <c r="E28" s="111"/>
      <c r="F28" s="112"/>
      <c r="G28" s="203">
        <v>246799.41</v>
      </c>
      <c r="H28" s="204"/>
      <c r="I28" s="204"/>
      <c r="J28" s="113" t="str">
        <f t="shared" si="0"/>
        <v>CZK</v>
      </c>
    </row>
    <row r="29" spans="1:10" ht="27.75" customHeight="1" thickBot="1" x14ac:dyDescent="0.25">
      <c r="A29" s="2"/>
      <c r="B29" s="109" t="s">
        <v>37</v>
      </c>
      <c r="C29" s="114"/>
      <c r="D29" s="114"/>
      <c r="E29" s="114"/>
      <c r="F29" s="115"/>
      <c r="G29" s="203">
        <v>298627.28999999998</v>
      </c>
      <c r="H29" s="203"/>
      <c r="I29" s="203"/>
      <c r="J29" s="116" t="s">
        <v>55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4"/>
      <c r="D34" s="205"/>
      <c r="E34" s="206"/>
      <c r="G34" s="207"/>
      <c r="H34" s="208"/>
      <c r="I34" s="208"/>
      <c r="J34" s="25"/>
    </row>
    <row r="35" spans="1:10" ht="12.75" customHeight="1" x14ac:dyDescent="0.2">
      <c r="A35" s="2"/>
      <c r="B35" s="2"/>
      <c r="D35" s="193" t="s">
        <v>2</v>
      </c>
      <c r="E35" s="193"/>
      <c r="H35" s="10" t="s">
        <v>3</v>
      </c>
      <c r="J35" s="9"/>
    </row>
    <row r="36" spans="1:10" ht="13.5" customHeight="1" thickBot="1" x14ac:dyDescent="0.25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customHeight="1" x14ac:dyDescent="0.2">
      <c r="B37" s="86" t="s">
        <v>17</v>
      </c>
      <c r="C37" s="87"/>
      <c r="D37" s="87"/>
      <c r="E37" s="87"/>
      <c r="F37" s="88"/>
      <c r="G37" s="88"/>
      <c r="H37" s="88"/>
      <c r="I37" s="88"/>
      <c r="J37" s="89"/>
    </row>
    <row r="38" spans="1:10" ht="25.5" customHeight="1" x14ac:dyDescent="0.2">
      <c r="A38" s="85" t="s">
        <v>39</v>
      </c>
      <c r="B38" s="90" t="s">
        <v>18</v>
      </c>
      <c r="C38" s="91" t="s">
        <v>6</v>
      </c>
      <c r="D38" s="91"/>
      <c r="E38" s="91"/>
      <c r="F38" s="92" t="str">
        <f>B23</f>
        <v>Základ pro sníženou DPH</v>
      </c>
      <c r="G38" s="92" t="str">
        <f>B25</f>
        <v>Základ pro základní DPH</v>
      </c>
      <c r="H38" s="93" t="s">
        <v>19</v>
      </c>
      <c r="I38" s="93" t="s">
        <v>1</v>
      </c>
      <c r="J38" s="94" t="s">
        <v>0</v>
      </c>
    </row>
    <row r="39" spans="1:10" ht="25.5" hidden="1" customHeight="1" x14ac:dyDescent="0.2">
      <c r="A39" s="85">
        <v>1</v>
      </c>
      <c r="B39" s="95" t="s">
        <v>45</v>
      </c>
      <c r="C39" s="191"/>
      <c r="D39" s="191"/>
      <c r="E39" s="191"/>
      <c r="F39" s="96">
        <v>0</v>
      </c>
      <c r="G39" s="97">
        <v>246799.41</v>
      </c>
      <c r="H39" s="98">
        <v>51827.88</v>
      </c>
      <c r="I39" s="98">
        <v>298627.28999999998</v>
      </c>
      <c r="J39" s="99">
        <f>IF(CenaCelkemVypocet=0,"",I39/CenaCelkemVypocet*100)</f>
        <v>100</v>
      </c>
    </row>
    <row r="40" spans="1:10" ht="25.5" customHeight="1" x14ac:dyDescent="0.2">
      <c r="A40" s="85">
        <v>2</v>
      </c>
      <c r="B40" s="100" t="s">
        <v>46</v>
      </c>
      <c r="C40" s="192" t="s">
        <v>47</v>
      </c>
      <c r="D40" s="192"/>
      <c r="E40" s="192"/>
      <c r="F40" s="101">
        <v>0</v>
      </c>
      <c r="G40" s="102">
        <v>246799.41</v>
      </c>
      <c r="H40" s="102">
        <v>51827.88</v>
      </c>
      <c r="I40" s="102">
        <v>298627.28999999998</v>
      </c>
      <c r="J40" s="103">
        <f>IF(CenaCelkemVypocet=0,"",I40/CenaCelkemVypocet*100)</f>
        <v>100</v>
      </c>
    </row>
    <row r="41" spans="1:10" ht="25.5" customHeight="1" x14ac:dyDescent="0.2">
      <c r="A41" s="85">
        <v>3</v>
      </c>
      <c r="B41" s="104" t="s">
        <v>48</v>
      </c>
      <c r="C41" s="191" t="s">
        <v>49</v>
      </c>
      <c r="D41" s="191"/>
      <c r="E41" s="191"/>
      <c r="F41" s="105">
        <v>0</v>
      </c>
      <c r="G41" s="98">
        <v>320463.21000000002</v>
      </c>
      <c r="H41" s="98">
        <v>67297.27</v>
      </c>
      <c r="I41" s="98">
        <v>387760.48</v>
      </c>
      <c r="J41" s="99">
        <f>IF(CenaCelkemVypocet=0,"",I41/CenaCelkemVypocet*100)</f>
        <v>129.84763716671708</v>
      </c>
    </row>
    <row r="42" spans="1:10" ht="25.5" customHeight="1" x14ac:dyDescent="0.2">
      <c r="A42" s="85">
        <v>3</v>
      </c>
      <c r="B42" s="104" t="s">
        <v>50</v>
      </c>
      <c r="C42" s="191" t="s">
        <v>51</v>
      </c>
      <c r="D42" s="191"/>
      <c r="E42" s="191"/>
      <c r="F42" s="105">
        <v>0</v>
      </c>
      <c r="G42" s="98">
        <v>-32338.400000000001</v>
      </c>
      <c r="H42" s="98">
        <v>-6791.06</v>
      </c>
      <c r="I42" s="98">
        <v>-39129.46</v>
      </c>
      <c r="J42" s="99">
        <f>IF(CenaCelkemVypocet=0,"",I42/CenaCelkemVypocet*100)</f>
        <v>-13.103109230238136</v>
      </c>
    </row>
    <row r="43" spans="1:10" ht="25.5" customHeight="1" x14ac:dyDescent="0.2">
      <c r="A43" s="85">
        <v>3</v>
      </c>
      <c r="B43" s="104" t="s">
        <v>52</v>
      </c>
      <c r="C43" s="191" t="s">
        <v>53</v>
      </c>
      <c r="D43" s="191"/>
      <c r="E43" s="191"/>
      <c r="F43" s="105">
        <v>0</v>
      </c>
      <c r="G43" s="98">
        <v>-41325.4</v>
      </c>
      <c r="H43" s="98">
        <v>-8678.33</v>
      </c>
      <c r="I43" s="98">
        <v>-50003.73</v>
      </c>
      <c r="J43" s="99">
        <f>IF(CenaCelkemVypocet=0,"",I43/CenaCelkemVypocet*100)</f>
        <v>-16.744527936478949</v>
      </c>
    </row>
    <row r="44" spans="1:10" ht="25.5" customHeight="1" x14ac:dyDescent="0.2">
      <c r="A44" s="85"/>
      <c r="B44" s="188" t="s">
        <v>54</v>
      </c>
      <c r="C44" s="189"/>
      <c r="D44" s="189"/>
      <c r="E44" s="190"/>
      <c r="F44" s="106">
        <f>SUMIF(A39:A43,"=1",F39:F43)</f>
        <v>0</v>
      </c>
      <c r="G44" s="107">
        <f>SUMIF(A39:A43,"=1",G39:G43)</f>
        <v>246799.41</v>
      </c>
      <c r="H44" s="107">
        <f>SUMIF(A39:A43,"=1",H39:H43)</f>
        <v>51827.88</v>
      </c>
      <c r="I44" s="107">
        <f>SUMIF(A39:A43,"=1",I39:I43)</f>
        <v>298627.28999999998</v>
      </c>
      <c r="J44" s="108">
        <f>SUMIF(A39:A43,"=1",J39:J43)</f>
        <v>100</v>
      </c>
    </row>
    <row r="48" spans="1:10" ht="15.75" x14ac:dyDescent="0.25">
      <c r="B48" s="117" t="s">
        <v>56</v>
      </c>
    </row>
    <row r="50" spans="1:10" ht="25.5" customHeight="1" x14ac:dyDescent="0.2">
      <c r="A50" s="119"/>
      <c r="B50" s="122" t="s">
        <v>18</v>
      </c>
      <c r="C50" s="122" t="s">
        <v>6</v>
      </c>
      <c r="D50" s="123"/>
      <c r="E50" s="123"/>
      <c r="F50" s="124" t="s">
        <v>57</v>
      </c>
      <c r="G50" s="124"/>
      <c r="H50" s="124"/>
      <c r="I50" s="124" t="s">
        <v>31</v>
      </c>
      <c r="J50" s="124" t="s">
        <v>0</v>
      </c>
    </row>
    <row r="51" spans="1:10" ht="36.75" customHeight="1" x14ac:dyDescent="0.2">
      <c r="A51" s="120"/>
      <c r="B51" s="125" t="s">
        <v>52</v>
      </c>
      <c r="C51" s="186" t="s">
        <v>58</v>
      </c>
      <c r="D51" s="187"/>
      <c r="E51" s="187"/>
      <c r="F51" s="134" t="s">
        <v>26</v>
      </c>
      <c r="G51" s="126"/>
      <c r="H51" s="126"/>
      <c r="I51" s="126">
        <v>895.02</v>
      </c>
      <c r="J51" s="131">
        <f>IF(I65=0,"",I51/I65*100)</f>
        <v>0.36265078591557409</v>
      </c>
    </row>
    <row r="52" spans="1:10" ht="36.75" customHeight="1" x14ac:dyDescent="0.2">
      <c r="A52" s="120"/>
      <c r="B52" s="125" t="s">
        <v>59</v>
      </c>
      <c r="C52" s="186" t="s">
        <v>60</v>
      </c>
      <c r="D52" s="187"/>
      <c r="E52" s="187"/>
      <c r="F52" s="134" t="s">
        <v>26</v>
      </c>
      <c r="G52" s="126"/>
      <c r="H52" s="126"/>
      <c r="I52" s="126">
        <v>6792.6</v>
      </c>
      <c r="J52" s="131">
        <f>IF(I65=0,"",I52/I65*100)</f>
        <v>2.7522756233493428</v>
      </c>
    </row>
    <row r="53" spans="1:10" ht="36.75" customHeight="1" x14ac:dyDescent="0.2">
      <c r="A53" s="120"/>
      <c r="B53" s="125" t="s">
        <v>61</v>
      </c>
      <c r="C53" s="186" t="s">
        <v>62</v>
      </c>
      <c r="D53" s="187"/>
      <c r="E53" s="187"/>
      <c r="F53" s="134" t="s">
        <v>26</v>
      </c>
      <c r="G53" s="126"/>
      <c r="H53" s="126"/>
      <c r="I53" s="126">
        <v>8188.32</v>
      </c>
      <c r="J53" s="131">
        <f>IF(I65=0,"",I53/I65*100)</f>
        <v>3.3178037176020805</v>
      </c>
    </row>
    <row r="54" spans="1:10" ht="36.75" customHeight="1" x14ac:dyDescent="0.2">
      <c r="A54" s="120"/>
      <c r="B54" s="125" t="s">
        <v>63</v>
      </c>
      <c r="C54" s="186" t="s">
        <v>64</v>
      </c>
      <c r="D54" s="187"/>
      <c r="E54" s="187"/>
      <c r="F54" s="134" t="s">
        <v>26</v>
      </c>
      <c r="G54" s="126"/>
      <c r="H54" s="126"/>
      <c r="I54" s="126">
        <v>83207.100000000006</v>
      </c>
      <c r="J54" s="131">
        <f>IF(I65=0,"",I54/I65*100)</f>
        <v>33.714464714482098</v>
      </c>
    </row>
    <row r="55" spans="1:10" ht="36.75" customHeight="1" x14ac:dyDescent="0.2">
      <c r="A55" s="120"/>
      <c r="B55" s="125" t="s">
        <v>65</v>
      </c>
      <c r="C55" s="186" t="s">
        <v>66</v>
      </c>
      <c r="D55" s="187"/>
      <c r="E55" s="187"/>
      <c r="F55" s="134" t="s">
        <v>26</v>
      </c>
      <c r="G55" s="126"/>
      <c r="H55" s="126"/>
      <c r="I55" s="126">
        <v>-52929</v>
      </c>
      <c r="J55" s="131">
        <f>IF(I65=0,"",I55/I65*100)</f>
        <v>-21.446161479883603</v>
      </c>
    </row>
    <row r="56" spans="1:10" ht="36.75" customHeight="1" x14ac:dyDescent="0.2">
      <c r="A56" s="120"/>
      <c r="B56" s="125" t="s">
        <v>67</v>
      </c>
      <c r="C56" s="186" t="s">
        <v>68</v>
      </c>
      <c r="D56" s="187"/>
      <c r="E56" s="187"/>
      <c r="F56" s="134" t="s">
        <v>26</v>
      </c>
      <c r="G56" s="126"/>
      <c r="H56" s="126"/>
      <c r="I56" s="126">
        <v>7355.5</v>
      </c>
      <c r="J56" s="131">
        <f>IF(I65=0,"",I56/I65*100)</f>
        <v>2.9803555851288301</v>
      </c>
    </row>
    <row r="57" spans="1:10" ht="36.75" customHeight="1" x14ac:dyDescent="0.2">
      <c r="A57" s="120"/>
      <c r="B57" s="125" t="s">
        <v>69</v>
      </c>
      <c r="C57" s="186" t="s">
        <v>70</v>
      </c>
      <c r="D57" s="187"/>
      <c r="E57" s="187"/>
      <c r="F57" s="134" t="s">
        <v>27</v>
      </c>
      <c r="G57" s="126"/>
      <c r="H57" s="126"/>
      <c r="I57" s="126">
        <v>82203</v>
      </c>
      <c r="J57" s="131">
        <f>IF(I65=0,"",I57/I65*100)</f>
        <v>33.307616091950948</v>
      </c>
    </row>
    <row r="58" spans="1:10" ht="36.75" customHeight="1" x14ac:dyDescent="0.2">
      <c r="A58" s="120"/>
      <c r="B58" s="125" t="s">
        <v>71</v>
      </c>
      <c r="C58" s="186" t="s">
        <v>72</v>
      </c>
      <c r="D58" s="187"/>
      <c r="E58" s="187"/>
      <c r="F58" s="134" t="s">
        <v>27</v>
      </c>
      <c r="G58" s="126"/>
      <c r="H58" s="126"/>
      <c r="I58" s="126">
        <v>-5862</v>
      </c>
      <c r="J58" s="131">
        <f>IF(I65=0,"",I58/I65*100)</f>
        <v>-2.3752082713649925</v>
      </c>
    </row>
    <row r="59" spans="1:10" ht="36.75" customHeight="1" x14ac:dyDescent="0.2">
      <c r="A59" s="120"/>
      <c r="B59" s="125" t="s">
        <v>73</v>
      </c>
      <c r="C59" s="186" t="s">
        <v>74</v>
      </c>
      <c r="D59" s="187"/>
      <c r="E59" s="187"/>
      <c r="F59" s="134" t="s">
        <v>27</v>
      </c>
      <c r="G59" s="126"/>
      <c r="H59" s="126"/>
      <c r="I59" s="126">
        <v>946.95</v>
      </c>
      <c r="J59" s="131">
        <f>IF(I65=0,"",I59/I65*100)</f>
        <v>0.38369216522843391</v>
      </c>
    </row>
    <row r="60" spans="1:10" ht="36.75" customHeight="1" x14ac:dyDescent="0.2">
      <c r="A60" s="120"/>
      <c r="B60" s="125" t="s">
        <v>75</v>
      </c>
      <c r="C60" s="186" t="s">
        <v>76</v>
      </c>
      <c r="D60" s="187"/>
      <c r="E60" s="187"/>
      <c r="F60" s="134" t="s">
        <v>27</v>
      </c>
      <c r="G60" s="126"/>
      <c r="H60" s="126"/>
      <c r="I60" s="126">
        <v>41215.300000000003</v>
      </c>
      <c r="J60" s="131">
        <f>IF(I65=0,"",I60/I65*100)</f>
        <v>16.699918366903717</v>
      </c>
    </row>
    <row r="61" spans="1:10" ht="36.75" customHeight="1" x14ac:dyDescent="0.2">
      <c r="A61" s="120"/>
      <c r="B61" s="125" t="s">
        <v>77</v>
      </c>
      <c r="C61" s="186" t="s">
        <v>78</v>
      </c>
      <c r="D61" s="187"/>
      <c r="E61" s="187"/>
      <c r="F61" s="134" t="s">
        <v>27</v>
      </c>
      <c r="G61" s="126"/>
      <c r="H61" s="126"/>
      <c r="I61" s="126">
        <v>39505.160000000003</v>
      </c>
      <c r="J61" s="131">
        <f>IF(I65=0,"",I61/I65*100)</f>
        <v>16.006991264687382</v>
      </c>
    </row>
    <row r="62" spans="1:10" ht="36.75" customHeight="1" x14ac:dyDescent="0.2">
      <c r="A62" s="120"/>
      <c r="B62" s="125" t="s">
        <v>79</v>
      </c>
      <c r="C62" s="186" t="s">
        <v>80</v>
      </c>
      <c r="D62" s="187"/>
      <c r="E62" s="187"/>
      <c r="F62" s="134" t="s">
        <v>27</v>
      </c>
      <c r="G62" s="126"/>
      <c r="H62" s="126"/>
      <c r="I62" s="126">
        <v>12949.05</v>
      </c>
      <c r="J62" s="131">
        <f>IF(I65=0,"",I62/I65*100)</f>
        <v>5.2467913112109947</v>
      </c>
    </row>
    <row r="63" spans="1:10" ht="36.75" customHeight="1" x14ac:dyDescent="0.2">
      <c r="A63" s="120"/>
      <c r="B63" s="125" t="s">
        <v>81</v>
      </c>
      <c r="C63" s="186" t="s">
        <v>82</v>
      </c>
      <c r="D63" s="187"/>
      <c r="E63" s="187"/>
      <c r="F63" s="134" t="s">
        <v>27</v>
      </c>
      <c r="G63" s="126"/>
      <c r="H63" s="126"/>
      <c r="I63" s="126">
        <v>-14872.8</v>
      </c>
      <c r="J63" s="131">
        <f>IF(I65=0,"",I63/I65*100)</f>
        <v>-6.0262704841960515</v>
      </c>
    </row>
    <row r="64" spans="1:10" ht="36.75" customHeight="1" x14ac:dyDescent="0.2">
      <c r="A64" s="120"/>
      <c r="B64" s="125" t="s">
        <v>83</v>
      </c>
      <c r="C64" s="186" t="s">
        <v>84</v>
      </c>
      <c r="D64" s="187"/>
      <c r="E64" s="187"/>
      <c r="F64" s="134" t="s">
        <v>85</v>
      </c>
      <c r="G64" s="126"/>
      <c r="H64" s="126"/>
      <c r="I64" s="126">
        <v>37205.21</v>
      </c>
      <c r="J64" s="131">
        <f>IF(I65=0,"",I64/I65*100)</f>
        <v>15.075080608985248</v>
      </c>
    </row>
    <row r="65" spans="1:10" ht="25.5" customHeight="1" x14ac:dyDescent="0.2">
      <c r="A65" s="121"/>
      <c r="B65" s="127" t="s">
        <v>1</v>
      </c>
      <c r="C65" s="128"/>
      <c r="D65" s="129"/>
      <c r="E65" s="129"/>
      <c r="F65" s="135"/>
      <c r="G65" s="130"/>
      <c r="H65" s="130"/>
      <c r="I65" s="130">
        <f>SUM(I51:I64)</f>
        <v>246799.41</v>
      </c>
      <c r="J65" s="132">
        <f>SUM(J51:J64)</f>
        <v>100.00000000000001</v>
      </c>
    </row>
    <row r="66" spans="1:10" x14ac:dyDescent="0.2">
      <c r="F66" s="84"/>
      <c r="G66" s="84"/>
      <c r="H66" s="84"/>
      <c r="I66" s="84"/>
      <c r="J66" s="133"/>
    </row>
    <row r="67" spans="1:10" x14ac:dyDescent="0.2">
      <c r="F67" s="84"/>
      <c r="G67" s="84"/>
      <c r="H67" s="84"/>
      <c r="I67" s="84"/>
      <c r="J67" s="133"/>
    </row>
    <row r="68" spans="1:10" x14ac:dyDescent="0.2">
      <c r="F68" s="84"/>
      <c r="G68" s="84"/>
      <c r="H68" s="84"/>
      <c r="I68" s="84"/>
      <c r="J68" s="133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61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G15:H15"/>
    <mergeCell ref="I15:J15"/>
    <mergeCell ref="I16:J16"/>
    <mergeCell ref="E21:F21"/>
    <mergeCell ref="G21:H21"/>
    <mergeCell ref="E17:F17"/>
    <mergeCell ref="E4:J4"/>
    <mergeCell ref="G16:H16"/>
    <mergeCell ref="G17:H17"/>
    <mergeCell ref="E16:F16"/>
    <mergeCell ref="D5:G5"/>
    <mergeCell ref="D6:G6"/>
    <mergeCell ref="E7:G7"/>
    <mergeCell ref="D11:G11"/>
    <mergeCell ref="D12:G12"/>
    <mergeCell ref="E13:G13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39:E39"/>
    <mergeCell ref="C40:E40"/>
    <mergeCell ref="C41:E41"/>
    <mergeCell ref="C42:E42"/>
    <mergeCell ref="C43:E43"/>
    <mergeCell ref="B44:E44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C62:E62"/>
    <mergeCell ref="C63:E63"/>
    <mergeCell ref="C64:E64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237" t="s">
        <v>7</v>
      </c>
      <c r="B1" s="237"/>
      <c r="C1" s="238"/>
      <c r="D1" s="237"/>
      <c r="E1" s="237"/>
      <c r="F1" s="237"/>
      <c r="G1" s="237"/>
    </row>
    <row r="2" spans="1:7" ht="24.95" customHeight="1" x14ac:dyDescent="0.2">
      <c r="A2" s="50" t="s">
        <v>8</v>
      </c>
      <c r="B2" s="49"/>
      <c r="C2" s="239"/>
      <c r="D2" s="239"/>
      <c r="E2" s="239"/>
      <c r="F2" s="239"/>
      <c r="G2" s="240"/>
    </row>
    <row r="3" spans="1:7" ht="24.95" customHeight="1" x14ac:dyDescent="0.2">
      <c r="A3" s="50" t="s">
        <v>9</v>
      </c>
      <c r="B3" s="49"/>
      <c r="C3" s="239"/>
      <c r="D3" s="239"/>
      <c r="E3" s="239"/>
      <c r="F3" s="239"/>
      <c r="G3" s="240"/>
    </row>
    <row r="4" spans="1:7" ht="24.95" customHeight="1" x14ac:dyDescent="0.2">
      <c r="A4" s="50" t="s">
        <v>10</v>
      </c>
      <c r="B4" s="49"/>
      <c r="C4" s="239"/>
      <c r="D4" s="239"/>
      <c r="E4" s="239"/>
      <c r="F4" s="239"/>
      <c r="G4" s="240"/>
    </row>
    <row r="5" spans="1:7" x14ac:dyDescent="0.2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2" x14ac:dyDescent="0.2"/>
  <cols>
    <col min="1" max="1" width="3.42578125" customWidth="1"/>
    <col min="2" max="2" width="12.5703125" style="118" customWidth="1"/>
    <col min="3" max="3" width="38.28515625" style="118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5" width="0" hidden="1" customWidth="1"/>
    <col min="29" max="29" width="0" hidden="1" customWidth="1"/>
    <col min="31" max="41" width="0" hidden="1" customWidth="1"/>
    <col min="53" max="53" width="73.7109375" customWidth="1"/>
  </cols>
  <sheetData>
    <row r="1" spans="1:60" ht="15.75" customHeight="1" x14ac:dyDescent="0.25">
      <c r="A1" s="245" t="s">
        <v>7</v>
      </c>
      <c r="B1" s="245"/>
      <c r="C1" s="245"/>
      <c r="D1" s="245"/>
      <c r="E1" s="245"/>
      <c r="F1" s="245"/>
      <c r="G1" s="245"/>
      <c r="AG1" t="s">
        <v>88</v>
      </c>
    </row>
    <row r="2" spans="1:60" ht="24.95" customHeight="1" x14ac:dyDescent="0.2">
      <c r="A2" s="137" t="s">
        <v>8</v>
      </c>
      <c r="B2" s="49" t="s">
        <v>43</v>
      </c>
      <c r="C2" s="246" t="s">
        <v>44</v>
      </c>
      <c r="D2" s="247"/>
      <c r="E2" s="247"/>
      <c r="F2" s="247"/>
      <c r="G2" s="248"/>
      <c r="AG2" t="s">
        <v>89</v>
      </c>
    </row>
    <row r="3" spans="1:60" ht="24.95" customHeight="1" x14ac:dyDescent="0.2">
      <c r="A3" s="137" t="s">
        <v>9</v>
      </c>
      <c r="B3" s="49" t="s">
        <v>46</v>
      </c>
      <c r="C3" s="246" t="s">
        <v>47</v>
      </c>
      <c r="D3" s="247"/>
      <c r="E3" s="247"/>
      <c r="F3" s="247"/>
      <c r="G3" s="248"/>
      <c r="AC3" s="118" t="s">
        <v>89</v>
      </c>
      <c r="AG3" t="s">
        <v>90</v>
      </c>
    </row>
    <row r="4" spans="1:60" ht="24.95" customHeight="1" x14ac:dyDescent="0.2">
      <c r="A4" s="138" t="s">
        <v>10</v>
      </c>
      <c r="B4" s="139" t="s">
        <v>48</v>
      </c>
      <c r="C4" s="249" t="s">
        <v>49</v>
      </c>
      <c r="D4" s="250"/>
      <c r="E4" s="250"/>
      <c r="F4" s="250"/>
      <c r="G4" s="251"/>
      <c r="AG4" t="s">
        <v>91</v>
      </c>
    </row>
    <row r="5" spans="1:60" x14ac:dyDescent="0.2">
      <c r="D5" s="10"/>
    </row>
    <row r="6" spans="1:60" ht="38.25" x14ac:dyDescent="0.2">
      <c r="A6" s="141" t="s">
        <v>92</v>
      </c>
      <c r="B6" s="143" t="s">
        <v>93</v>
      </c>
      <c r="C6" s="143" t="s">
        <v>94</v>
      </c>
      <c r="D6" s="142" t="s">
        <v>95</v>
      </c>
      <c r="E6" s="141" t="s">
        <v>96</v>
      </c>
      <c r="F6" s="140" t="s">
        <v>97</v>
      </c>
      <c r="G6" s="141" t="s">
        <v>31</v>
      </c>
      <c r="H6" s="144" t="s">
        <v>32</v>
      </c>
      <c r="I6" s="144" t="s">
        <v>98</v>
      </c>
      <c r="J6" s="144" t="s">
        <v>33</v>
      </c>
      <c r="K6" s="144" t="s">
        <v>99</v>
      </c>
      <c r="L6" s="144" t="s">
        <v>100</v>
      </c>
      <c r="M6" s="144" t="s">
        <v>101</v>
      </c>
      <c r="N6" s="144" t="s">
        <v>102</v>
      </c>
      <c r="O6" s="144" t="s">
        <v>103</v>
      </c>
      <c r="P6" s="144" t="s">
        <v>104</v>
      </c>
      <c r="Q6" s="144" t="s">
        <v>105</v>
      </c>
      <c r="R6" s="144" t="s">
        <v>106</v>
      </c>
      <c r="S6" s="144" t="s">
        <v>107</v>
      </c>
      <c r="T6" s="144" t="s">
        <v>108</v>
      </c>
      <c r="U6" s="144" t="s">
        <v>109</v>
      </c>
      <c r="V6" s="144" t="s">
        <v>110</v>
      </c>
      <c r="W6" s="144" t="s">
        <v>111</v>
      </c>
      <c r="X6" s="144" t="s">
        <v>112</v>
      </c>
      <c r="Y6" s="144" t="s">
        <v>113</v>
      </c>
    </row>
    <row r="7" spans="1:60" hidden="1" x14ac:dyDescent="0.2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">
      <c r="A8" s="156" t="s">
        <v>114</v>
      </c>
      <c r="B8" s="157" t="s">
        <v>52</v>
      </c>
      <c r="C8" s="175" t="s">
        <v>58</v>
      </c>
      <c r="D8" s="158"/>
      <c r="E8" s="159"/>
      <c r="F8" s="160"/>
      <c r="G8" s="161">
        <v>895.02</v>
      </c>
      <c r="H8" s="155"/>
      <c r="I8" s="155">
        <v>477.83</v>
      </c>
      <c r="J8" s="155"/>
      <c r="K8" s="155">
        <v>417.19</v>
      </c>
      <c r="L8" s="155"/>
      <c r="M8" s="155"/>
      <c r="N8" s="154"/>
      <c r="O8" s="154"/>
      <c r="P8" s="154"/>
      <c r="Q8" s="154"/>
      <c r="R8" s="155"/>
      <c r="S8" s="155"/>
      <c r="T8" s="155"/>
      <c r="U8" s="155"/>
      <c r="V8" s="155"/>
      <c r="W8" s="155"/>
      <c r="X8" s="155"/>
      <c r="Y8" s="155"/>
      <c r="AG8" t="s">
        <v>115</v>
      </c>
    </row>
    <row r="9" spans="1:60" ht="22.5" x14ac:dyDescent="0.2">
      <c r="A9" s="162">
        <v>1</v>
      </c>
      <c r="B9" s="163" t="s">
        <v>116</v>
      </c>
      <c r="C9" s="176" t="s">
        <v>117</v>
      </c>
      <c r="D9" s="164" t="s">
        <v>118</v>
      </c>
      <c r="E9" s="165">
        <v>0.84</v>
      </c>
      <c r="F9" s="166">
        <v>1065.5</v>
      </c>
      <c r="G9" s="167">
        <v>895.02</v>
      </c>
      <c r="H9" s="151">
        <v>568.85</v>
      </c>
      <c r="I9" s="151">
        <v>477.834</v>
      </c>
      <c r="J9" s="151">
        <v>496.65</v>
      </c>
      <c r="K9" s="151">
        <v>417.18599999999998</v>
      </c>
      <c r="L9" s="151">
        <v>21</v>
      </c>
      <c r="M9" s="151">
        <v>1082.9741999999999</v>
      </c>
      <c r="N9" s="150">
        <v>7.392E-2</v>
      </c>
      <c r="O9" s="150">
        <v>6.2092799999999997E-2</v>
      </c>
      <c r="P9" s="150">
        <v>0</v>
      </c>
      <c r="Q9" s="150">
        <v>0</v>
      </c>
      <c r="R9" s="151"/>
      <c r="S9" s="151" t="s">
        <v>119</v>
      </c>
      <c r="T9" s="151" t="s">
        <v>120</v>
      </c>
      <c r="U9" s="151">
        <v>0.77700000000000002</v>
      </c>
      <c r="V9" s="151">
        <v>0.65268000000000004</v>
      </c>
      <c r="W9" s="151"/>
      <c r="X9" s="151" t="s">
        <v>121</v>
      </c>
      <c r="Y9" s="151" t="s">
        <v>122</v>
      </c>
      <c r="Z9" s="145"/>
      <c r="AA9" s="145"/>
      <c r="AB9" s="145"/>
      <c r="AC9" s="145"/>
      <c r="AD9" s="145"/>
      <c r="AE9" s="145"/>
      <c r="AF9" s="145"/>
      <c r="AG9" s="145" t="s">
        <v>123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">
      <c r="A10" s="148"/>
      <c r="B10" s="149"/>
      <c r="C10" s="177" t="s">
        <v>124</v>
      </c>
      <c r="D10" s="152"/>
      <c r="E10" s="153">
        <v>3.64</v>
      </c>
      <c r="F10" s="151"/>
      <c r="G10" s="151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125</v>
      </c>
      <c r="AH10" s="145">
        <v>0</v>
      </c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outlineLevel="2" x14ac:dyDescent="0.2">
      <c r="A11" s="148"/>
      <c r="B11" s="149"/>
      <c r="C11" s="177" t="s">
        <v>126</v>
      </c>
      <c r="D11" s="152"/>
      <c r="E11" s="153">
        <v>-2.8</v>
      </c>
      <c r="F11" s="151"/>
      <c r="G11" s="151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125</v>
      </c>
      <c r="AH11" s="145">
        <v>0</v>
      </c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x14ac:dyDescent="0.2">
      <c r="A12" s="156" t="s">
        <v>114</v>
      </c>
      <c r="B12" s="157" t="s">
        <v>59</v>
      </c>
      <c r="C12" s="175" t="s">
        <v>60</v>
      </c>
      <c r="D12" s="158"/>
      <c r="E12" s="159"/>
      <c r="F12" s="160"/>
      <c r="G12" s="161">
        <v>6792.6</v>
      </c>
      <c r="H12" s="155"/>
      <c r="I12" s="155">
        <v>3489.46</v>
      </c>
      <c r="J12" s="155"/>
      <c r="K12" s="155">
        <v>3303.14</v>
      </c>
      <c r="L12" s="155"/>
      <c r="M12" s="155"/>
      <c r="N12" s="154"/>
      <c r="O12" s="154"/>
      <c r="P12" s="154"/>
      <c r="Q12" s="154"/>
      <c r="R12" s="155"/>
      <c r="S12" s="155"/>
      <c r="T12" s="155"/>
      <c r="U12" s="155"/>
      <c r="V12" s="155"/>
      <c r="W12" s="155"/>
      <c r="X12" s="155"/>
      <c r="Y12" s="155"/>
      <c r="AG12" t="s">
        <v>115</v>
      </c>
    </row>
    <row r="13" spans="1:60" x14ac:dyDescent="0.2">
      <c r="A13" s="162">
        <v>2</v>
      </c>
      <c r="B13" s="163" t="s">
        <v>127</v>
      </c>
      <c r="C13" s="176" t="s">
        <v>128</v>
      </c>
      <c r="D13" s="164" t="s">
        <v>129</v>
      </c>
      <c r="E13" s="165">
        <v>0.34</v>
      </c>
      <c r="F13" s="166">
        <v>6050</v>
      </c>
      <c r="G13" s="167">
        <v>2057</v>
      </c>
      <c r="H13" s="151">
        <v>3587.29</v>
      </c>
      <c r="I13" s="151">
        <v>1219.6786000000002</v>
      </c>
      <c r="J13" s="151">
        <v>2462.71</v>
      </c>
      <c r="K13" s="151">
        <v>837.32140000000004</v>
      </c>
      <c r="L13" s="151">
        <v>21</v>
      </c>
      <c r="M13" s="151">
        <v>2488.9699999999998</v>
      </c>
      <c r="N13" s="150">
        <v>2.52508</v>
      </c>
      <c r="O13" s="150">
        <v>0.85852720000000005</v>
      </c>
      <c r="P13" s="150">
        <v>0</v>
      </c>
      <c r="Q13" s="150">
        <v>0</v>
      </c>
      <c r="R13" s="151"/>
      <c r="S13" s="151" t="s">
        <v>119</v>
      </c>
      <c r="T13" s="151" t="s">
        <v>119</v>
      </c>
      <c r="U13" s="151">
        <v>3.6749999999999998</v>
      </c>
      <c r="V13" s="151">
        <v>1.2495000000000001</v>
      </c>
      <c r="W13" s="151"/>
      <c r="X13" s="151" t="s">
        <v>121</v>
      </c>
      <c r="Y13" s="151" t="s">
        <v>122</v>
      </c>
      <c r="Z13" s="145"/>
      <c r="AA13" s="145"/>
      <c r="AB13" s="145"/>
      <c r="AC13" s="145"/>
      <c r="AD13" s="145"/>
      <c r="AE13" s="145"/>
      <c r="AF13" s="145"/>
      <c r="AG13" s="145" t="s">
        <v>123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outlineLevel="1" x14ac:dyDescent="0.2">
      <c r="A14" s="148"/>
      <c r="B14" s="149"/>
      <c r="C14" s="177" t="s">
        <v>130</v>
      </c>
      <c r="D14" s="152"/>
      <c r="E14" s="153">
        <v>0.34</v>
      </c>
      <c r="F14" s="151"/>
      <c r="G14" s="151"/>
      <c r="H14" s="151"/>
      <c r="I14" s="151"/>
      <c r="J14" s="151"/>
      <c r="K14" s="151"/>
      <c r="L14" s="151"/>
      <c r="M14" s="151"/>
      <c r="N14" s="150"/>
      <c r="O14" s="150"/>
      <c r="P14" s="150"/>
      <c r="Q14" s="150"/>
      <c r="R14" s="151"/>
      <c r="S14" s="151"/>
      <c r="T14" s="151"/>
      <c r="U14" s="151"/>
      <c r="V14" s="151"/>
      <c r="W14" s="151"/>
      <c r="X14" s="151"/>
      <c r="Y14" s="151"/>
      <c r="Z14" s="145"/>
      <c r="AA14" s="145"/>
      <c r="AB14" s="145"/>
      <c r="AC14" s="145"/>
      <c r="AD14" s="145"/>
      <c r="AE14" s="145"/>
      <c r="AF14" s="145"/>
      <c r="AG14" s="145" t="s">
        <v>125</v>
      </c>
      <c r="AH14" s="145">
        <v>0</v>
      </c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">
      <c r="A15" s="162">
        <v>3</v>
      </c>
      <c r="B15" s="163" t="s">
        <v>131</v>
      </c>
      <c r="C15" s="176" t="s">
        <v>132</v>
      </c>
      <c r="D15" s="164" t="s">
        <v>118</v>
      </c>
      <c r="E15" s="165">
        <v>0.4</v>
      </c>
      <c r="F15" s="166">
        <v>2495</v>
      </c>
      <c r="G15" s="167">
        <v>998</v>
      </c>
      <c r="H15" s="151">
        <v>1438.23</v>
      </c>
      <c r="I15" s="151">
        <v>575.29200000000003</v>
      </c>
      <c r="J15" s="151">
        <v>1056.77</v>
      </c>
      <c r="K15" s="151">
        <v>422.70800000000003</v>
      </c>
      <c r="L15" s="151">
        <v>21</v>
      </c>
      <c r="M15" s="151">
        <v>1207.58</v>
      </c>
      <c r="N15" s="150">
        <v>1.6899999999999998E-2</v>
      </c>
      <c r="O15" s="150">
        <v>6.7599999999999995E-3</v>
      </c>
      <c r="P15" s="150">
        <v>0</v>
      </c>
      <c r="Q15" s="150">
        <v>0</v>
      </c>
      <c r="R15" s="151"/>
      <c r="S15" s="151" t="s">
        <v>119</v>
      </c>
      <c r="T15" s="151" t="s">
        <v>119</v>
      </c>
      <c r="U15" s="151">
        <v>1.5396000000000001</v>
      </c>
      <c r="V15" s="151">
        <v>0.61584000000000005</v>
      </c>
      <c r="W15" s="151"/>
      <c r="X15" s="151" t="s">
        <v>121</v>
      </c>
      <c r="Y15" s="151" t="s">
        <v>122</v>
      </c>
      <c r="Z15" s="145"/>
      <c r="AA15" s="145"/>
      <c r="AB15" s="145"/>
      <c r="AC15" s="145"/>
      <c r="AD15" s="145"/>
      <c r="AE15" s="145"/>
      <c r="AF15" s="145"/>
      <c r="AG15" s="145" t="s">
        <v>123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outlineLevel="1" x14ac:dyDescent="0.2">
      <c r="A16" s="148"/>
      <c r="B16" s="149"/>
      <c r="C16" s="177" t="s">
        <v>133</v>
      </c>
      <c r="D16" s="152"/>
      <c r="E16" s="153">
        <v>0.4</v>
      </c>
      <c r="F16" s="151"/>
      <c r="G16" s="151"/>
      <c r="H16" s="151"/>
      <c r="I16" s="151"/>
      <c r="J16" s="151"/>
      <c r="K16" s="151"/>
      <c r="L16" s="151"/>
      <c r="M16" s="151"/>
      <c r="N16" s="150"/>
      <c r="O16" s="150"/>
      <c r="P16" s="150"/>
      <c r="Q16" s="150"/>
      <c r="R16" s="151"/>
      <c r="S16" s="151"/>
      <c r="T16" s="151"/>
      <c r="U16" s="151"/>
      <c r="V16" s="151"/>
      <c r="W16" s="151"/>
      <c r="X16" s="151"/>
      <c r="Y16" s="151"/>
      <c r="Z16" s="145"/>
      <c r="AA16" s="145"/>
      <c r="AB16" s="145"/>
      <c r="AC16" s="145"/>
      <c r="AD16" s="145"/>
      <c r="AE16" s="145"/>
      <c r="AF16" s="145"/>
      <c r="AG16" s="145" t="s">
        <v>125</v>
      </c>
      <c r="AH16" s="145">
        <v>0</v>
      </c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">
      <c r="A17" s="162">
        <v>4</v>
      </c>
      <c r="B17" s="163" t="s">
        <v>134</v>
      </c>
      <c r="C17" s="176" t="s">
        <v>135</v>
      </c>
      <c r="D17" s="164" t="s">
        <v>118</v>
      </c>
      <c r="E17" s="165">
        <v>0.4</v>
      </c>
      <c r="F17" s="166">
        <v>156.5</v>
      </c>
      <c r="G17" s="167">
        <v>62.6</v>
      </c>
      <c r="H17" s="151">
        <v>0</v>
      </c>
      <c r="I17" s="151">
        <v>0</v>
      </c>
      <c r="J17" s="151">
        <v>156.5</v>
      </c>
      <c r="K17" s="151">
        <v>62.6</v>
      </c>
      <c r="L17" s="151">
        <v>21</v>
      </c>
      <c r="M17" s="151">
        <v>75.745999999999995</v>
      </c>
      <c r="N17" s="150">
        <v>0</v>
      </c>
      <c r="O17" s="150">
        <v>0</v>
      </c>
      <c r="P17" s="150">
        <v>0</v>
      </c>
      <c r="Q17" s="150">
        <v>0</v>
      </c>
      <c r="R17" s="151"/>
      <c r="S17" s="151" t="s">
        <v>119</v>
      </c>
      <c r="T17" s="151" t="s">
        <v>119</v>
      </c>
      <c r="U17" s="151">
        <v>0.26</v>
      </c>
      <c r="V17" s="151">
        <v>0.10400000000000001</v>
      </c>
      <c r="W17" s="151"/>
      <c r="X17" s="151" t="s">
        <v>121</v>
      </c>
      <c r="Y17" s="151" t="s">
        <v>122</v>
      </c>
      <c r="Z17" s="145"/>
      <c r="AA17" s="145"/>
      <c r="AB17" s="145"/>
      <c r="AC17" s="145"/>
      <c r="AD17" s="145"/>
      <c r="AE17" s="145"/>
      <c r="AF17" s="145"/>
      <c r="AG17" s="145" t="s">
        <v>123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outlineLevel="1" x14ac:dyDescent="0.2">
      <c r="A18" s="148"/>
      <c r="B18" s="149"/>
      <c r="C18" s="177" t="s">
        <v>136</v>
      </c>
      <c r="D18" s="152"/>
      <c r="E18" s="153">
        <v>0.4</v>
      </c>
      <c r="F18" s="151"/>
      <c r="G18" s="151"/>
      <c r="H18" s="151"/>
      <c r="I18" s="151"/>
      <c r="J18" s="151"/>
      <c r="K18" s="151"/>
      <c r="L18" s="151"/>
      <c r="M18" s="151"/>
      <c r="N18" s="150"/>
      <c r="O18" s="150"/>
      <c r="P18" s="150"/>
      <c r="Q18" s="150"/>
      <c r="R18" s="151"/>
      <c r="S18" s="151"/>
      <c r="T18" s="151"/>
      <c r="U18" s="151"/>
      <c r="V18" s="151"/>
      <c r="W18" s="151"/>
      <c r="X18" s="151"/>
      <c r="Y18" s="151"/>
      <c r="Z18" s="145"/>
      <c r="AA18" s="145"/>
      <c r="AB18" s="145"/>
      <c r="AC18" s="145"/>
      <c r="AD18" s="145"/>
      <c r="AE18" s="145"/>
      <c r="AF18" s="145"/>
      <c r="AG18" s="145" t="s">
        <v>125</v>
      </c>
      <c r="AH18" s="145">
        <v>5</v>
      </c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ht="22.5" x14ac:dyDescent="0.2">
      <c r="A19" s="162">
        <v>5</v>
      </c>
      <c r="B19" s="163" t="s">
        <v>137</v>
      </c>
      <c r="C19" s="176" t="s">
        <v>138</v>
      </c>
      <c r="D19" s="164" t="s">
        <v>129</v>
      </c>
      <c r="E19" s="165">
        <v>3</v>
      </c>
      <c r="F19" s="166">
        <v>1225</v>
      </c>
      <c r="G19" s="167">
        <v>3675</v>
      </c>
      <c r="H19" s="151">
        <v>564.83000000000004</v>
      </c>
      <c r="I19" s="151">
        <v>1694.4900000000002</v>
      </c>
      <c r="J19" s="151">
        <v>660.17</v>
      </c>
      <c r="K19" s="151">
        <v>1980.5099999999998</v>
      </c>
      <c r="L19" s="151">
        <v>21</v>
      </c>
      <c r="M19" s="151">
        <v>4446.75</v>
      </c>
      <c r="N19" s="150">
        <v>1.8907700000000001</v>
      </c>
      <c r="O19" s="150">
        <v>5.6723100000000004</v>
      </c>
      <c r="P19" s="150">
        <v>0</v>
      </c>
      <c r="Q19" s="150">
        <v>0</v>
      </c>
      <c r="R19" s="151"/>
      <c r="S19" s="151" t="s">
        <v>119</v>
      </c>
      <c r="T19" s="151" t="s">
        <v>120</v>
      </c>
      <c r="U19" s="151">
        <v>1.3169999999999999</v>
      </c>
      <c r="V19" s="151">
        <v>3.9509999999999996</v>
      </c>
      <c r="W19" s="151"/>
      <c r="X19" s="151" t="s">
        <v>121</v>
      </c>
      <c r="Y19" s="151" t="s">
        <v>122</v>
      </c>
      <c r="Z19" s="145"/>
      <c r="AA19" s="145"/>
      <c r="AB19" s="145"/>
      <c r="AC19" s="145"/>
      <c r="AD19" s="145"/>
      <c r="AE19" s="145"/>
      <c r="AF19" s="145"/>
      <c r="AG19" s="145" t="s">
        <v>123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outlineLevel="1" x14ac:dyDescent="0.2">
      <c r="A20" s="148"/>
      <c r="B20" s="149"/>
      <c r="C20" s="241" t="s">
        <v>139</v>
      </c>
      <c r="D20" s="242"/>
      <c r="E20" s="242"/>
      <c r="F20" s="242"/>
      <c r="G20" s="242"/>
      <c r="H20" s="151"/>
      <c r="I20" s="151"/>
      <c r="J20" s="151"/>
      <c r="K20" s="151"/>
      <c r="L20" s="151"/>
      <c r="M20" s="151"/>
      <c r="N20" s="150"/>
      <c r="O20" s="150"/>
      <c r="P20" s="150"/>
      <c r="Q20" s="150"/>
      <c r="R20" s="151"/>
      <c r="S20" s="151"/>
      <c r="T20" s="151"/>
      <c r="U20" s="151"/>
      <c r="V20" s="151"/>
      <c r="W20" s="151"/>
      <c r="X20" s="151"/>
      <c r="Y20" s="151"/>
      <c r="Z20" s="145"/>
      <c r="AA20" s="145"/>
      <c r="AB20" s="145"/>
      <c r="AC20" s="145"/>
      <c r="AD20" s="145"/>
      <c r="AE20" s="145"/>
      <c r="AF20" s="145"/>
      <c r="AG20" s="145" t="s">
        <v>140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ht="22.5" outlineLevel="1" x14ac:dyDescent="0.2">
      <c r="A21" s="148"/>
      <c r="B21" s="149"/>
      <c r="C21" s="177" t="s">
        <v>141</v>
      </c>
      <c r="D21" s="152"/>
      <c r="E21" s="153">
        <v>3</v>
      </c>
      <c r="F21" s="151"/>
      <c r="G21" s="151"/>
      <c r="H21" s="151"/>
      <c r="I21" s="151"/>
      <c r="J21" s="151"/>
      <c r="K21" s="151"/>
      <c r="L21" s="151"/>
      <c r="M21" s="151"/>
      <c r="N21" s="150"/>
      <c r="O21" s="150"/>
      <c r="P21" s="150"/>
      <c r="Q21" s="150"/>
      <c r="R21" s="151"/>
      <c r="S21" s="151"/>
      <c r="T21" s="151"/>
      <c r="U21" s="151"/>
      <c r="V21" s="151"/>
      <c r="W21" s="151"/>
      <c r="X21" s="151"/>
      <c r="Y21" s="151"/>
      <c r="Z21" s="145"/>
      <c r="AA21" s="145"/>
      <c r="AB21" s="145"/>
      <c r="AC21" s="145"/>
      <c r="AD21" s="145"/>
      <c r="AE21" s="145"/>
      <c r="AF21" s="145"/>
      <c r="AG21" s="145" t="s">
        <v>125</v>
      </c>
      <c r="AH21" s="145">
        <v>0</v>
      </c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x14ac:dyDescent="0.2">
      <c r="A22" s="156" t="s">
        <v>114</v>
      </c>
      <c r="B22" s="157" t="s">
        <v>61</v>
      </c>
      <c r="C22" s="175" t="s">
        <v>62</v>
      </c>
      <c r="D22" s="158"/>
      <c r="E22" s="159"/>
      <c r="F22" s="160"/>
      <c r="G22" s="161">
        <v>8188.32</v>
      </c>
      <c r="H22" s="155"/>
      <c r="I22" s="155">
        <v>1660.47</v>
      </c>
      <c r="J22" s="155"/>
      <c r="K22" s="155">
        <v>6527.85</v>
      </c>
      <c r="L22" s="155"/>
      <c r="M22" s="155"/>
      <c r="N22" s="154"/>
      <c r="O22" s="154"/>
      <c r="P22" s="154"/>
      <c r="Q22" s="154"/>
      <c r="R22" s="155"/>
      <c r="S22" s="155"/>
      <c r="T22" s="155"/>
      <c r="U22" s="155"/>
      <c r="V22" s="155"/>
      <c r="W22" s="155"/>
      <c r="X22" s="155"/>
      <c r="Y22" s="155"/>
      <c r="AG22" t="s">
        <v>115</v>
      </c>
    </row>
    <row r="23" spans="1:60" x14ac:dyDescent="0.2">
      <c r="A23" s="162">
        <v>6</v>
      </c>
      <c r="B23" s="163" t="s">
        <v>142</v>
      </c>
      <c r="C23" s="176" t="s">
        <v>143</v>
      </c>
      <c r="D23" s="164" t="s">
        <v>118</v>
      </c>
      <c r="E23" s="165">
        <v>3.36</v>
      </c>
      <c r="F23" s="166">
        <v>244.5</v>
      </c>
      <c r="G23" s="167">
        <v>821.52</v>
      </c>
      <c r="H23" s="151">
        <v>37.380000000000003</v>
      </c>
      <c r="I23" s="151">
        <v>125.5968</v>
      </c>
      <c r="J23" s="151">
        <v>207.12</v>
      </c>
      <c r="K23" s="151">
        <v>695.92319999999995</v>
      </c>
      <c r="L23" s="151">
        <v>21</v>
      </c>
      <c r="M23" s="151">
        <v>994.03919999999994</v>
      </c>
      <c r="N23" s="150">
        <v>3.98E-3</v>
      </c>
      <c r="O23" s="150">
        <v>1.3372799999999999E-2</v>
      </c>
      <c r="P23" s="150">
        <v>0</v>
      </c>
      <c r="Q23" s="150">
        <v>0</v>
      </c>
      <c r="R23" s="151"/>
      <c r="S23" s="151" t="s">
        <v>119</v>
      </c>
      <c r="T23" s="151" t="s">
        <v>119</v>
      </c>
      <c r="U23" s="151">
        <v>0.31</v>
      </c>
      <c r="V23" s="151">
        <v>1.0415999999999999</v>
      </c>
      <c r="W23" s="151"/>
      <c r="X23" s="151" t="s">
        <v>121</v>
      </c>
      <c r="Y23" s="151" t="s">
        <v>122</v>
      </c>
      <c r="Z23" s="145"/>
      <c r="AA23" s="145"/>
      <c r="AB23" s="145"/>
      <c r="AC23" s="145"/>
      <c r="AD23" s="145"/>
      <c r="AE23" s="145"/>
      <c r="AF23" s="145"/>
      <c r="AG23" s="145" t="s">
        <v>123</v>
      </c>
      <c r="AH23" s="145"/>
      <c r="AI23" s="145"/>
      <c r="AJ23" s="145"/>
      <c r="AK23" s="145"/>
      <c r="AL23" s="145"/>
      <c r="AM23" s="145"/>
      <c r="AN23" s="145"/>
      <c r="AO23" s="145"/>
      <c r="AP23" s="145"/>
      <c r="AQ23" s="145"/>
      <c r="AR23" s="145"/>
      <c r="AS23" s="145"/>
      <c r="AT23" s="145"/>
      <c r="AU23" s="145"/>
      <c r="AV23" s="145"/>
      <c r="AW23" s="145"/>
      <c r="AX23" s="145"/>
      <c r="AY23" s="145"/>
      <c r="AZ23" s="145"/>
      <c r="BA23" s="145"/>
      <c r="BB23" s="145"/>
      <c r="BC23" s="145"/>
      <c r="BD23" s="145"/>
      <c r="BE23" s="145"/>
      <c r="BF23" s="145"/>
      <c r="BG23" s="145"/>
      <c r="BH23" s="145"/>
    </row>
    <row r="24" spans="1:60" outlineLevel="1" x14ac:dyDescent="0.2">
      <c r="A24" s="148"/>
      <c r="B24" s="149"/>
      <c r="C24" s="241" t="s">
        <v>144</v>
      </c>
      <c r="D24" s="242"/>
      <c r="E24" s="242"/>
      <c r="F24" s="242"/>
      <c r="G24" s="242"/>
      <c r="H24" s="151"/>
      <c r="I24" s="151"/>
      <c r="J24" s="151"/>
      <c r="K24" s="151"/>
      <c r="L24" s="151"/>
      <c r="M24" s="151"/>
      <c r="N24" s="150"/>
      <c r="O24" s="150"/>
      <c r="P24" s="150"/>
      <c r="Q24" s="150"/>
      <c r="R24" s="151"/>
      <c r="S24" s="151"/>
      <c r="T24" s="151"/>
      <c r="U24" s="151"/>
      <c r="V24" s="151"/>
      <c r="W24" s="151"/>
      <c r="X24" s="151"/>
      <c r="Y24" s="151"/>
      <c r="Z24" s="145"/>
      <c r="AA24" s="145"/>
      <c r="AB24" s="145"/>
      <c r="AC24" s="145"/>
      <c r="AD24" s="145"/>
      <c r="AE24" s="145"/>
      <c r="AF24" s="145"/>
      <c r="AG24" s="145" t="s">
        <v>140</v>
      </c>
      <c r="AH24" s="145"/>
      <c r="AI24" s="145"/>
      <c r="AJ24" s="145"/>
      <c r="AK24" s="145"/>
      <c r="AL24" s="145"/>
      <c r="AM24" s="145"/>
      <c r="AN24" s="145"/>
      <c r="AO24" s="145"/>
      <c r="AP24" s="145"/>
      <c r="AQ24" s="145"/>
      <c r="AR24" s="145"/>
      <c r="AS24" s="145"/>
      <c r="AT24" s="145"/>
      <c r="AU24" s="145"/>
      <c r="AV24" s="145"/>
      <c r="AW24" s="145"/>
      <c r="AX24" s="145"/>
      <c r="AY24" s="145"/>
      <c r="AZ24" s="145"/>
      <c r="BA24" s="145"/>
      <c r="BB24" s="145"/>
      <c r="BC24" s="145"/>
      <c r="BD24" s="145"/>
      <c r="BE24" s="145"/>
      <c r="BF24" s="145"/>
      <c r="BG24" s="145"/>
      <c r="BH24" s="145"/>
    </row>
    <row r="25" spans="1:60" outlineLevel="1" x14ac:dyDescent="0.2">
      <c r="A25" s="148"/>
      <c r="B25" s="149"/>
      <c r="C25" s="177" t="s">
        <v>145</v>
      </c>
      <c r="D25" s="152"/>
      <c r="E25" s="153">
        <v>3.36</v>
      </c>
      <c r="F25" s="151"/>
      <c r="G25" s="151"/>
      <c r="H25" s="151"/>
      <c r="I25" s="151"/>
      <c r="J25" s="151"/>
      <c r="K25" s="151"/>
      <c r="L25" s="151"/>
      <c r="M25" s="151"/>
      <c r="N25" s="150"/>
      <c r="O25" s="150"/>
      <c r="P25" s="150"/>
      <c r="Q25" s="150"/>
      <c r="R25" s="151"/>
      <c r="S25" s="151"/>
      <c r="T25" s="151"/>
      <c r="U25" s="151"/>
      <c r="V25" s="151"/>
      <c r="W25" s="151"/>
      <c r="X25" s="151"/>
      <c r="Y25" s="151"/>
      <c r="Z25" s="145"/>
      <c r="AA25" s="145"/>
      <c r="AB25" s="145"/>
      <c r="AC25" s="145"/>
      <c r="AD25" s="145"/>
      <c r="AE25" s="145"/>
      <c r="AF25" s="145"/>
      <c r="AG25" s="145" t="s">
        <v>125</v>
      </c>
      <c r="AH25" s="145">
        <v>0</v>
      </c>
      <c r="AI25" s="145"/>
      <c r="AJ25" s="145"/>
      <c r="AK25" s="145"/>
      <c r="AL25" s="145"/>
      <c r="AM25" s="145"/>
      <c r="AN25" s="145"/>
      <c r="AO25" s="145"/>
      <c r="AP25" s="145"/>
      <c r="AQ25" s="145"/>
      <c r="AR25" s="145"/>
      <c r="AS25" s="145"/>
      <c r="AT25" s="145"/>
      <c r="AU25" s="145"/>
      <c r="AV25" s="145"/>
      <c r="AW25" s="145"/>
      <c r="AX25" s="145"/>
      <c r="AY25" s="145"/>
      <c r="AZ25" s="145"/>
      <c r="BA25" s="145"/>
      <c r="BB25" s="145"/>
      <c r="BC25" s="145"/>
      <c r="BD25" s="145"/>
      <c r="BE25" s="145"/>
      <c r="BF25" s="145"/>
      <c r="BG25" s="145"/>
      <c r="BH25" s="145"/>
    </row>
    <row r="26" spans="1:60" x14ac:dyDescent="0.2">
      <c r="A26" s="162">
        <v>7</v>
      </c>
      <c r="B26" s="163" t="s">
        <v>146</v>
      </c>
      <c r="C26" s="176" t="s">
        <v>147</v>
      </c>
      <c r="D26" s="164" t="s">
        <v>118</v>
      </c>
      <c r="E26" s="165">
        <v>10.36</v>
      </c>
      <c r="F26" s="166">
        <v>210.5</v>
      </c>
      <c r="G26" s="167">
        <v>2180.7800000000002</v>
      </c>
      <c r="H26" s="151">
        <v>23.23</v>
      </c>
      <c r="I26" s="151">
        <v>240.6628</v>
      </c>
      <c r="J26" s="151">
        <v>187.27</v>
      </c>
      <c r="K26" s="151">
        <v>1940.1171999999999</v>
      </c>
      <c r="L26" s="151">
        <v>21</v>
      </c>
      <c r="M26" s="151">
        <v>2638.7438000000002</v>
      </c>
      <c r="N26" s="150">
        <v>3.3999999999999998E-3</v>
      </c>
      <c r="O26" s="150">
        <v>3.5223999999999998E-2</v>
      </c>
      <c r="P26" s="150">
        <v>0</v>
      </c>
      <c r="Q26" s="150">
        <v>0</v>
      </c>
      <c r="R26" s="151"/>
      <c r="S26" s="151" t="s">
        <v>119</v>
      </c>
      <c r="T26" s="151" t="s">
        <v>119</v>
      </c>
      <c r="U26" s="151">
        <v>0.28000000000000003</v>
      </c>
      <c r="V26" s="151">
        <v>2.9008000000000003</v>
      </c>
      <c r="W26" s="151"/>
      <c r="X26" s="151" t="s">
        <v>121</v>
      </c>
      <c r="Y26" s="151" t="s">
        <v>122</v>
      </c>
      <c r="Z26" s="145"/>
      <c r="AA26" s="145"/>
      <c r="AB26" s="145"/>
      <c r="AC26" s="145"/>
      <c r="AD26" s="145"/>
      <c r="AE26" s="145"/>
      <c r="AF26" s="145"/>
      <c r="AG26" s="145" t="s">
        <v>123</v>
      </c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</row>
    <row r="27" spans="1:60" outlineLevel="1" x14ac:dyDescent="0.2">
      <c r="A27" s="148"/>
      <c r="B27" s="149"/>
      <c r="C27" s="177" t="s">
        <v>148</v>
      </c>
      <c r="D27" s="152"/>
      <c r="E27" s="153">
        <v>10.36</v>
      </c>
      <c r="F27" s="151"/>
      <c r="G27" s="151"/>
      <c r="H27" s="151"/>
      <c r="I27" s="151"/>
      <c r="J27" s="151"/>
      <c r="K27" s="151"/>
      <c r="L27" s="151"/>
      <c r="M27" s="151"/>
      <c r="N27" s="150"/>
      <c r="O27" s="150"/>
      <c r="P27" s="150"/>
      <c r="Q27" s="150"/>
      <c r="R27" s="151"/>
      <c r="S27" s="151"/>
      <c r="T27" s="151"/>
      <c r="U27" s="151"/>
      <c r="V27" s="151"/>
      <c r="W27" s="151"/>
      <c r="X27" s="151"/>
      <c r="Y27" s="151"/>
      <c r="Z27" s="145"/>
      <c r="AA27" s="145"/>
      <c r="AB27" s="145"/>
      <c r="AC27" s="145"/>
      <c r="AD27" s="145"/>
      <c r="AE27" s="145"/>
      <c r="AF27" s="145"/>
      <c r="AG27" s="145" t="s">
        <v>125</v>
      </c>
      <c r="AH27" s="145">
        <v>0</v>
      </c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</row>
    <row r="28" spans="1:60" ht="22.5" x14ac:dyDescent="0.2">
      <c r="A28" s="162">
        <v>8</v>
      </c>
      <c r="B28" s="163" t="s">
        <v>149</v>
      </c>
      <c r="C28" s="176" t="s">
        <v>150</v>
      </c>
      <c r="D28" s="164" t="s">
        <v>118</v>
      </c>
      <c r="E28" s="165">
        <v>3.36</v>
      </c>
      <c r="F28" s="166">
        <v>472</v>
      </c>
      <c r="G28" s="167">
        <v>1585.92</v>
      </c>
      <c r="H28" s="151">
        <v>123.5</v>
      </c>
      <c r="I28" s="151">
        <v>414.96</v>
      </c>
      <c r="J28" s="151">
        <v>348.5</v>
      </c>
      <c r="K28" s="151">
        <v>1170.96</v>
      </c>
      <c r="L28" s="151">
        <v>21</v>
      </c>
      <c r="M28" s="151">
        <v>1918.9632000000001</v>
      </c>
      <c r="N28" s="150">
        <v>5.3600000000000002E-3</v>
      </c>
      <c r="O28" s="150">
        <v>1.8009600000000001E-2</v>
      </c>
      <c r="P28" s="150">
        <v>0</v>
      </c>
      <c r="Q28" s="150">
        <v>0</v>
      </c>
      <c r="R28" s="151"/>
      <c r="S28" s="151" t="s">
        <v>119</v>
      </c>
      <c r="T28" s="151" t="s">
        <v>119</v>
      </c>
      <c r="U28" s="151">
        <v>0.48399999999999999</v>
      </c>
      <c r="V28" s="151">
        <v>1.6262399999999999</v>
      </c>
      <c r="W28" s="151"/>
      <c r="X28" s="151" t="s">
        <v>121</v>
      </c>
      <c r="Y28" s="151" t="s">
        <v>122</v>
      </c>
      <c r="Z28" s="145"/>
      <c r="AA28" s="145"/>
      <c r="AB28" s="145"/>
      <c r="AC28" s="145"/>
      <c r="AD28" s="145"/>
      <c r="AE28" s="145"/>
      <c r="AF28" s="145"/>
      <c r="AG28" s="145" t="s">
        <v>123</v>
      </c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5"/>
      <c r="AS28" s="145"/>
      <c r="AT28" s="145"/>
      <c r="AU28" s="145"/>
      <c r="AV28" s="145"/>
      <c r="AW28" s="145"/>
      <c r="AX28" s="145"/>
      <c r="AY28" s="145"/>
      <c r="AZ28" s="145"/>
      <c r="BA28" s="145"/>
      <c r="BB28" s="145"/>
      <c r="BC28" s="145"/>
      <c r="BD28" s="145"/>
      <c r="BE28" s="145"/>
      <c r="BF28" s="145"/>
      <c r="BG28" s="145"/>
      <c r="BH28" s="145"/>
    </row>
    <row r="29" spans="1:60" outlineLevel="1" x14ac:dyDescent="0.2">
      <c r="A29" s="148"/>
      <c r="B29" s="149"/>
      <c r="C29" s="177" t="s">
        <v>145</v>
      </c>
      <c r="D29" s="152"/>
      <c r="E29" s="153">
        <v>3.36</v>
      </c>
      <c r="F29" s="151"/>
      <c r="G29" s="151"/>
      <c r="H29" s="151"/>
      <c r="I29" s="151"/>
      <c r="J29" s="151"/>
      <c r="K29" s="151"/>
      <c r="L29" s="151"/>
      <c r="M29" s="151"/>
      <c r="N29" s="150"/>
      <c r="O29" s="150"/>
      <c r="P29" s="150"/>
      <c r="Q29" s="150"/>
      <c r="R29" s="151"/>
      <c r="S29" s="151"/>
      <c r="T29" s="151"/>
      <c r="U29" s="151"/>
      <c r="V29" s="151"/>
      <c r="W29" s="151"/>
      <c r="X29" s="151"/>
      <c r="Y29" s="151"/>
      <c r="Z29" s="145"/>
      <c r="AA29" s="145"/>
      <c r="AB29" s="145"/>
      <c r="AC29" s="145"/>
      <c r="AD29" s="145"/>
      <c r="AE29" s="145"/>
      <c r="AF29" s="145"/>
      <c r="AG29" s="145" t="s">
        <v>125</v>
      </c>
      <c r="AH29" s="145">
        <v>0</v>
      </c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</row>
    <row r="30" spans="1:60" ht="22.5" x14ac:dyDescent="0.2">
      <c r="A30" s="162">
        <v>9</v>
      </c>
      <c r="B30" s="163" t="s">
        <v>151</v>
      </c>
      <c r="C30" s="176" t="s">
        <v>152</v>
      </c>
      <c r="D30" s="164" t="s">
        <v>118</v>
      </c>
      <c r="E30" s="165">
        <v>10.36</v>
      </c>
      <c r="F30" s="166">
        <v>347.5</v>
      </c>
      <c r="G30" s="167">
        <v>3600.1</v>
      </c>
      <c r="H30" s="151">
        <v>84.87</v>
      </c>
      <c r="I30" s="151">
        <v>879.25319999999999</v>
      </c>
      <c r="J30" s="151">
        <v>262.63</v>
      </c>
      <c r="K30" s="151">
        <v>2720.8467999999998</v>
      </c>
      <c r="L30" s="151">
        <v>21</v>
      </c>
      <c r="M30" s="151">
        <v>4356.1210000000001</v>
      </c>
      <c r="N30" s="150">
        <v>3.6700000000000001E-3</v>
      </c>
      <c r="O30" s="150">
        <v>3.8021199999999998E-2</v>
      </c>
      <c r="P30" s="150">
        <v>0</v>
      </c>
      <c r="Q30" s="150">
        <v>0</v>
      </c>
      <c r="R30" s="151"/>
      <c r="S30" s="151" t="s">
        <v>119</v>
      </c>
      <c r="T30" s="151" t="s">
        <v>119</v>
      </c>
      <c r="U30" s="151">
        <v>0.36199999999999999</v>
      </c>
      <c r="V30" s="151">
        <v>3.7503199999999999</v>
      </c>
      <c r="W30" s="151"/>
      <c r="X30" s="151" t="s">
        <v>121</v>
      </c>
      <c r="Y30" s="151" t="s">
        <v>122</v>
      </c>
      <c r="Z30" s="145"/>
      <c r="AA30" s="145"/>
      <c r="AB30" s="145"/>
      <c r="AC30" s="145"/>
      <c r="AD30" s="145"/>
      <c r="AE30" s="145"/>
      <c r="AF30" s="145"/>
      <c r="AG30" s="145" t="s">
        <v>123</v>
      </c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145"/>
      <c r="BB30" s="145"/>
      <c r="BC30" s="145"/>
      <c r="BD30" s="145"/>
      <c r="BE30" s="145"/>
      <c r="BF30" s="145"/>
      <c r="BG30" s="145"/>
      <c r="BH30" s="145"/>
    </row>
    <row r="31" spans="1:60" outlineLevel="1" x14ac:dyDescent="0.2">
      <c r="A31" s="148"/>
      <c r="B31" s="149"/>
      <c r="C31" s="177" t="s">
        <v>148</v>
      </c>
      <c r="D31" s="152"/>
      <c r="E31" s="153">
        <v>10.36</v>
      </c>
      <c r="F31" s="151"/>
      <c r="G31" s="151"/>
      <c r="H31" s="151"/>
      <c r="I31" s="151"/>
      <c r="J31" s="151"/>
      <c r="K31" s="151"/>
      <c r="L31" s="151"/>
      <c r="M31" s="151"/>
      <c r="N31" s="150"/>
      <c r="O31" s="150"/>
      <c r="P31" s="150"/>
      <c r="Q31" s="150"/>
      <c r="R31" s="151"/>
      <c r="S31" s="151"/>
      <c r="T31" s="151"/>
      <c r="U31" s="151"/>
      <c r="V31" s="151"/>
      <c r="W31" s="151"/>
      <c r="X31" s="151"/>
      <c r="Y31" s="151"/>
      <c r="Z31" s="145"/>
      <c r="AA31" s="145"/>
      <c r="AB31" s="145"/>
      <c r="AC31" s="145"/>
      <c r="AD31" s="145"/>
      <c r="AE31" s="145"/>
      <c r="AF31" s="145"/>
      <c r="AG31" s="145" t="s">
        <v>125</v>
      </c>
      <c r="AH31" s="145">
        <v>0</v>
      </c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</row>
    <row r="32" spans="1:60" x14ac:dyDescent="0.2">
      <c r="A32" s="156" t="s">
        <v>114</v>
      </c>
      <c r="B32" s="157" t="s">
        <v>63</v>
      </c>
      <c r="C32" s="175" t="s">
        <v>64</v>
      </c>
      <c r="D32" s="158"/>
      <c r="E32" s="159"/>
      <c r="F32" s="160"/>
      <c r="G32" s="161">
        <v>83207.100000000006</v>
      </c>
      <c r="H32" s="155"/>
      <c r="I32" s="155">
        <v>65523.03</v>
      </c>
      <c r="J32" s="155"/>
      <c r="K32" s="155">
        <v>17684.07</v>
      </c>
      <c r="L32" s="155"/>
      <c r="M32" s="155"/>
      <c r="N32" s="154"/>
      <c r="O32" s="154"/>
      <c r="P32" s="154"/>
      <c r="Q32" s="154"/>
      <c r="R32" s="155"/>
      <c r="S32" s="155"/>
      <c r="T32" s="155"/>
      <c r="U32" s="155"/>
      <c r="V32" s="155"/>
      <c r="W32" s="155"/>
      <c r="X32" s="155"/>
      <c r="Y32" s="155"/>
      <c r="AG32" t="s">
        <v>115</v>
      </c>
    </row>
    <row r="33" spans="1:60" ht="22.5" x14ac:dyDescent="0.2">
      <c r="A33" s="162">
        <v>10</v>
      </c>
      <c r="B33" s="163" t="s">
        <v>153</v>
      </c>
      <c r="C33" s="176" t="s">
        <v>154</v>
      </c>
      <c r="D33" s="164" t="s">
        <v>118</v>
      </c>
      <c r="E33" s="165">
        <v>80.7</v>
      </c>
      <c r="F33" s="166">
        <v>336</v>
      </c>
      <c r="G33" s="167">
        <v>27115.200000000001</v>
      </c>
      <c r="H33" s="151">
        <v>237.61</v>
      </c>
      <c r="I33" s="151">
        <v>19175.127</v>
      </c>
      <c r="J33" s="151">
        <v>98.39</v>
      </c>
      <c r="K33" s="151">
        <v>7940.0730000000003</v>
      </c>
      <c r="L33" s="151">
        <v>21</v>
      </c>
      <c r="M33" s="151">
        <v>32809.392</v>
      </c>
      <c r="N33" s="150">
        <v>4.7300000000000002E-2</v>
      </c>
      <c r="O33" s="150">
        <v>3.8171100000000004</v>
      </c>
      <c r="P33" s="150">
        <v>0</v>
      </c>
      <c r="Q33" s="150">
        <v>0</v>
      </c>
      <c r="R33" s="151"/>
      <c r="S33" s="151" t="s">
        <v>155</v>
      </c>
      <c r="T33" s="151" t="s">
        <v>120</v>
      </c>
      <c r="U33" s="151">
        <v>0.32850000000000001</v>
      </c>
      <c r="V33" s="151">
        <v>26.509950000000003</v>
      </c>
      <c r="W33" s="151"/>
      <c r="X33" s="151" t="s">
        <v>121</v>
      </c>
      <c r="Y33" s="151" t="s">
        <v>122</v>
      </c>
      <c r="Z33" s="145"/>
      <c r="AA33" s="145"/>
      <c r="AB33" s="145"/>
      <c r="AC33" s="145"/>
      <c r="AD33" s="145"/>
      <c r="AE33" s="145"/>
      <c r="AF33" s="145"/>
      <c r="AG33" s="145" t="s">
        <v>123</v>
      </c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</row>
    <row r="34" spans="1:60" outlineLevel="1" x14ac:dyDescent="0.2">
      <c r="A34" s="148"/>
      <c r="B34" s="149"/>
      <c r="C34" s="177" t="s">
        <v>156</v>
      </c>
      <c r="D34" s="152"/>
      <c r="E34" s="153">
        <v>42.5</v>
      </c>
      <c r="F34" s="151"/>
      <c r="G34" s="151"/>
      <c r="H34" s="151"/>
      <c r="I34" s="151"/>
      <c r="J34" s="151"/>
      <c r="K34" s="151"/>
      <c r="L34" s="151"/>
      <c r="M34" s="151"/>
      <c r="N34" s="150"/>
      <c r="O34" s="150"/>
      <c r="P34" s="150"/>
      <c r="Q34" s="150"/>
      <c r="R34" s="151"/>
      <c r="S34" s="151"/>
      <c r="T34" s="151"/>
      <c r="U34" s="151"/>
      <c r="V34" s="151"/>
      <c r="W34" s="151"/>
      <c r="X34" s="151"/>
      <c r="Y34" s="151"/>
      <c r="Z34" s="145"/>
      <c r="AA34" s="145"/>
      <c r="AB34" s="145"/>
      <c r="AC34" s="145"/>
      <c r="AD34" s="145"/>
      <c r="AE34" s="145"/>
      <c r="AF34" s="145"/>
      <c r="AG34" s="145" t="s">
        <v>125</v>
      </c>
      <c r="AH34" s="145">
        <v>0</v>
      </c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</row>
    <row r="35" spans="1:60" outlineLevel="2" x14ac:dyDescent="0.2">
      <c r="A35" s="148"/>
      <c r="B35" s="149"/>
      <c r="C35" s="177" t="s">
        <v>157</v>
      </c>
      <c r="D35" s="152"/>
      <c r="E35" s="153">
        <v>3.2</v>
      </c>
      <c r="F35" s="151"/>
      <c r="G35" s="151"/>
      <c r="H35" s="151"/>
      <c r="I35" s="151"/>
      <c r="J35" s="151"/>
      <c r="K35" s="151"/>
      <c r="L35" s="151"/>
      <c r="M35" s="151"/>
      <c r="N35" s="150"/>
      <c r="O35" s="150"/>
      <c r="P35" s="150"/>
      <c r="Q35" s="150"/>
      <c r="R35" s="151"/>
      <c r="S35" s="151"/>
      <c r="T35" s="151"/>
      <c r="U35" s="151"/>
      <c r="V35" s="151"/>
      <c r="W35" s="151"/>
      <c r="X35" s="151"/>
      <c r="Y35" s="151"/>
      <c r="Z35" s="145"/>
      <c r="AA35" s="145"/>
      <c r="AB35" s="145"/>
      <c r="AC35" s="145"/>
      <c r="AD35" s="145"/>
      <c r="AE35" s="145"/>
      <c r="AF35" s="145"/>
      <c r="AG35" s="145" t="s">
        <v>125</v>
      </c>
      <c r="AH35" s="145">
        <v>0</v>
      </c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</row>
    <row r="36" spans="1:60" outlineLevel="2" x14ac:dyDescent="0.2">
      <c r="A36" s="148"/>
      <c r="B36" s="149"/>
      <c r="C36" s="177" t="s">
        <v>158</v>
      </c>
      <c r="D36" s="152"/>
      <c r="E36" s="153">
        <v>25</v>
      </c>
      <c r="F36" s="151"/>
      <c r="G36" s="151"/>
      <c r="H36" s="151"/>
      <c r="I36" s="151"/>
      <c r="J36" s="151"/>
      <c r="K36" s="151"/>
      <c r="L36" s="151"/>
      <c r="M36" s="151"/>
      <c r="N36" s="150"/>
      <c r="O36" s="150"/>
      <c r="P36" s="150"/>
      <c r="Q36" s="150"/>
      <c r="R36" s="151"/>
      <c r="S36" s="151"/>
      <c r="T36" s="151"/>
      <c r="U36" s="151"/>
      <c r="V36" s="151"/>
      <c r="W36" s="151"/>
      <c r="X36" s="151"/>
      <c r="Y36" s="151"/>
      <c r="Z36" s="145"/>
      <c r="AA36" s="145"/>
      <c r="AB36" s="145"/>
      <c r="AC36" s="145"/>
      <c r="AD36" s="145"/>
      <c r="AE36" s="145"/>
      <c r="AF36" s="145"/>
      <c r="AG36" s="145" t="s">
        <v>125</v>
      </c>
      <c r="AH36" s="145">
        <v>0</v>
      </c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</row>
    <row r="37" spans="1:60" outlineLevel="2" x14ac:dyDescent="0.2">
      <c r="A37" s="148"/>
      <c r="B37" s="149"/>
      <c r="C37" s="177" t="s">
        <v>159</v>
      </c>
      <c r="D37" s="152"/>
      <c r="E37" s="153">
        <v>10</v>
      </c>
      <c r="F37" s="151"/>
      <c r="G37" s="151"/>
      <c r="H37" s="151"/>
      <c r="I37" s="151"/>
      <c r="J37" s="151"/>
      <c r="K37" s="151"/>
      <c r="L37" s="151"/>
      <c r="M37" s="151"/>
      <c r="N37" s="150"/>
      <c r="O37" s="150"/>
      <c r="P37" s="150"/>
      <c r="Q37" s="150"/>
      <c r="R37" s="151"/>
      <c r="S37" s="151"/>
      <c r="T37" s="151"/>
      <c r="U37" s="151"/>
      <c r="V37" s="151"/>
      <c r="W37" s="151"/>
      <c r="X37" s="151"/>
      <c r="Y37" s="151"/>
      <c r="Z37" s="145"/>
      <c r="AA37" s="145"/>
      <c r="AB37" s="145"/>
      <c r="AC37" s="145"/>
      <c r="AD37" s="145"/>
      <c r="AE37" s="145"/>
      <c r="AF37" s="145"/>
      <c r="AG37" s="145" t="s">
        <v>125</v>
      </c>
      <c r="AH37" s="145">
        <v>0</v>
      </c>
      <c r="AI37" s="145"/>
      <c r="AJ37" s="145"/>
      <c r="AK37" s="145"/>
      <c r="AL37" s="145"/>
      <c r="AM37" s="145"/>
      <c r="AN37" s="145"/>
      <c r="AO37" s="145"/>
      <c r="AP37" s="145"/>
      <c r="AQ37" s="145"/>
      <c r="AR37" s="145"/>
      <c r="AS37" s="145"/>
      <c r="AT37" s="145"/>
      <c r="AU37" s="145"/>
      <c r="AV37" s="145"/>
      <c r="AW37" s="145"/>
      <c r="AX37" s="145"/>
      <c r="AY37" s="145"/>
      <c r="AZ37" s="145"/>
      <c r="BA37" s="145"/>
      <c r="BB37" s="145"/>
      <c r="BC37" s="145"/>
      <c r="BD37" s="145"/>
      <c r="BE37" s="145"/>
      <c r="BF37" s="145"/>
      <c r="BG37" s="145"/>
      <c r="BH37" s="145"/>
    </row>
    <row r="38" spans="1:60" x14ac:dyDescent="0.2">
      <c r="A38" s="162">
        <v>11</v>
      </c>
      <c r="B38" s="163" t="s">
        <v>160</v>
      </c>
      <c r="C38" s="176" t="s">
        <v>161</v>
      </c>
      <c r="D38" s="164" t="s">
        <v>162</v>
      </c>
      <c r="E38" s="165">
        <v>16</v>
      </c>
      <c r="F38" s="166">
        <v>585</v>
      </c>
      <c r="G38" s="167">
        <v>9360</v>
      </c>
      <c r="H38" s="151">
        <v>0</v>
      </c>
      <c r="I38" s="151">
        <v>0</v>
      </c>
      <c r="J38" s="151">
        <v>585</v>
      </c>
      <c r="K38" s="151">
        <v>9360</v>
      </c>
      <c r="L38" s="151">
        <v>21</v>
      </c>
      <c r="M38" s="151">
        <v>11325.6</v>
      </c>
      <c r="N38" s="150">
        <v>0</v>
      </c>
      <c r="O38" s="150">
        <v>0</v>
      </c>
      <c r="P38" s="150">
        <v>0</v>
      </c>
      <c r="Q38" s="150">
        <v>0</v>
      </c>
      <c r="R38" s="151" t="s">
        <v>163</v>
      </c>
      <c r="S38" s="151" t="s">
        <v>119</v>
      </c>
      <c r="T38" s="151" t="s">
        <v>120</v>
      </c>
      <c r="U38" s="151">
        <v>1</v>
      </c>
      <c r="V38" s="151">
        <v>16</v>
      </c>
      <c r="W38" s="151"/>
      <c r="X38" s="151" t="s">
        <v>164</v>
      </c>
      <c r="Y38" s="151" t="s">
        <v>122</v>
      </c>
      <c r="Z38" s="145"/>
      <c r="AA38" s="145"/>
      <c r="AB38" s="145"/>
      <c r="AC38" s="145"/>
      <c r="AD38" s="145"/>
      <c r="AE38" s="145"/>
      <c r="AF38" s="145"/>
      <c r="AG38" s="145" t="s">
        <v>165</v>
      </c>
      <c r="AH38" s="145"/>
      <c r="AI38" s="145"/>
      <c r="AJ38" s="145"/>
      <c r="AK38" s="145"/>
      <c r="AL38" s="145"/>
      <c r="AM38" s="145"/>
      <c r="AN38" s="145"/>
      <c r="AO38" s="145"/>
      <c r="AP38" s="145"/>
      <c r="AQ38" s="145"/>
      <c r="AR38" s="145"/>
      <c r="AS38" s="145"/>
      <c r="AT38" s="145"/>
      <c r="AU38" s="145"/>
      <c r="AV38" s="145"/>
      <c r="AW38" s="145"/>
      <c r="AX38" s="145"/>
      <c r="AY38" s="145"/>
      <c r="AZ38" s="145"/>
      <c r="BA38" s="145"/>
      <c r="BB38" s="145"/>
      <c r="BC38" s="145"/>
      <c r="BD38" s="145"/>
      <c r="BE38" s="145"/>
      <c r="BF38" s="145"/>
      <c r="BG38" s="145"/>
      <c r="BH38" s="145"/>
    </row>
    <row r="39" spans="1:60" ht="22.5" outlineLevel="1" x14ac:dyDescent="0.2">
      <c r="A39" s="148"/>
      <c r="B39" s="149"/>
      <c r="C39" s="177" t="s">
        <v>166</v>
      </c>
      <c r="D39" s="152"/>
      <c r="E39" s="153">
        <v>16</v>
      </c>
      <c r="F39" s="151"/>
      <c r="G39" s="151"/>
      <c r="H39" s="151"/>
      <c r="I39" s="151"/>
      <c r="J39" s="151"/>
      <c r="K39" s="151"/>
      <c r="L39" s="151"/>
      <c r="M39" s="151"/>
      <c r="N39" s="150"/>
      <c r="O39" s="150"/>
      <c r="P39" s="150"/>
      <c r="Q39" s="150"/>
      <c r="R39" s="151"/>
      <c r="S39" s="151"/>
      <c r="T39" s="151"/>
      <c r="U39" s="151"/>
      <c r="V39" s="151"/>
      <c r="W39" s="151"/>
      <c r="X39" s="151"/>
      <c r="Y39" s="151"/>
      <c r="Z39" s="145"/>
      <c r="AA39" s="145"/>
      <c r="AB39" s="145"/>
      <c r="AC39" s="145"/>
      <c r="AD39" s="145"/>
      <c r="AE39" s="145"/>
      <c r="AF39" s="145"/>
      <c r="AG39" s="145" t="s">
        <v>125</v>
      </c>
      <c r="AH39" s="145">
        <v>0</v>
      </c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</row>
    <row r="40" spans="1:60" ht="22.5" x14ac:dyDescent="0.2">
      <c r="A40" s="162">
        <v>12</v>
      </c>
      <c r="B40" s="163" t="s">
        <v>167</v>
      </c>
      <c r="C40" s="176" t="s">
        <v>168</v>
      </c>
      <c r="D40" s="164" t="s">
        <v>169</v>
      </c>
      <c r="E40" s="165">
        <v>1840</v>
      </c>
      <c r="F40" s="166">
        <v>23.3</v>
      </c>
      <c r="G40" s="167">
        <v>42872</v>
      </c>
      <c r="H40" s="151">
        <v>23.3</v>
      </c>
      <c r="I40" s="151">
        <v>42872</v>
      </c>
      <c r="J40" s="151">
        <v>0</v>
      </c>
      <c r="K40" s="151">
        <v>0</v>
      </c>
      <c r="L40" s="151">
        <v>21</v>
      </c>
      <c r="M40" s="151">
        <v>51875.119999999995</v>
      </c>
      <c r="N40" s="150">
        <v>1E-3</v>
      </c>
      <c r="O40" s="150">
        <v>1.84</v>
      </c>
      <c r="P40" s="150">
        <v>0</v>
      </c>
      <c r="Q40" s="150">
        <v>0</v>
      </c>
      <c r="R40" s="151" t="s">
        <v>170</v>
      </c>
      <c r="S40" s="151" t="s">
        <v>119</v>
      </c>
      <c r="T40" s="151" t="s">
        <v>119</v>
      </c>
      <c r="U40" s="151">
        <v>0</v>
      </c>
      <c r="V40" s="151">
        <v>0</v>
      </c>
      <c r="W40" s="151"/>
      <c r="X40" s="151" t="s">
        <v>171</v>
      </c>
      <c r="Y40" s="151" t="s">
        <v>122</v>
      </c>
      <c r="Z40" s="145"/>
      <c r="AA40" s="145"/>
      <c r="AB40" s="145"/>
      <c r="AC40" s="145"/>
      <c r="AD40" s="145"/>
      <c r="AE40" s="145"/>
      <c r="AF40" s="145"/>
      <c r="AG40" s="145" t="s">
        <v>172</v>
      </c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</row>
    <row r="41" spans="1:60" outlineLevel="1" x14ac:dyDescent="0.2">
      <c r="A41" s="148"/>
      <c r="B41" s="149"/>
      <c r="C41" s="177" t="s">
        <v>173</v>
      </c>
      <c r="D41" s="152"/>
      <c r="E41" s="153">
        <v>1840</v>
      </c>
      <c r="F41" s="151"/>
      <c r="G41" s="151"/>
      <c r="H41" s="151"/>
      <c r="I41" s="151"/>
      <c r="J41" s="151"/>
      <c r="K41" s="151"/>
      <c r="L41" s="151"/>
      <c r="M41" s="151"/>
      <c r="N41" s="150"/>
      <c r="O41" s="150"/>
      <c r="P41" s="150"/>
      <c r="Q41" s="150"/>
      <c r="R41" s="151"/>
      <c r="S41" s="151"/>
      <c r="T41" s="151"/>
      <c r="U41" s="151"/>
      <c r="V41" s="151"/>
      <c r="W41" s="151"/>
      <c r="X41" s="151"/>
      <c r="Y41" s="151"/>
      <c r="Z41" s="145"/>
      <c r="AA41" s="145"/>
      <c r="AB41" s="145"/>
      <c r="AC41" s="145"/>
      <c r="AD41" s="145"/>
      <c r="AE41" s="145"/>
      <c r="AF41" s="145"/>
      <c r="AG41" s="145" t="s">
        <v>125</v>
      </c>
      <c r="AH41" s="145">
        <v>0</v>
      </c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</row>
    <row r="42" spans="1:60" x14ac:dyDescent="0.2">
      <c r="A42" s="168">
        <v>13</v>
      </c>
      <c r="B42" s="169" t="s">
        <v>174</v>
      </c>
      <c r="C42" s="178" t="s">
        <v>175</v>
      </c>
      <c r="D42" s="170" t="s">
        <v>176</v>
      </c>
      <c r="E42" s="171">
        <v>0.4</v>
      </c>
      <c r="F42" s="172">
        <v>256</v>
      </c>
      <c r="G42" s="173">
        <v>102.4</v>
      </c>
      <c r="H42" s="151">
        <v>256</v>
      </c>
      <c r="I42" s="151">
        <v>102.4</v>
      </c>
      <c r="J42" s="151">
        <v>0</v>
      </c>
      <c r="K42" s="151">
        <v>0</v>
      </c>
      <c r="L42" s="151">
        <v>21</v>
      </c>
      <c r="M42" s="151">
        <v>123.904</v>
      </c>
      <c r="N42" s="150">
        <v>2.1000000000000001E-4</v>
      </c>
      <c r="O42" s="150">
        <v>8.4000000000000009E-5</v>
      </c>
      <c r="P42" s="150">
        <v>0</v>
      </c>
      <c r="Q42" s="150">
        <v>0</v>
      </c>
      <c r="R42" s="151" t="s">
        <v>170</v>
      </c>
      <c r="S42" s="151" t="s">
        <v>119</v>
      </c>
      <c r="T42" s="151" t="s">
        <v>119</v>
      </c>
      <c r="U42" s="151">
        <v>0</v>
      </c>
      <c r="V42" s="151">
        <v>0</v>
      </c>
      <c r="W42" s="151"/>
      <c r="X42" s="151" t="s">
        <v>171</v>
      </c>
      <c r="Y42" s="151" t="s">
        <v>122</v>
      </c>
      <c r="Z42" s="145"/>
      <c r="AA42" s="145"/>
      <c r="AB42" s="145"/>
      <c r="AC42" s="145"/>
      <c r="AD42" s="145"/>
      <c r="AE42" s="145"/>
      <c r="AF42" s="145"/>
      <c r="AG42" s="145" t="s">
        <v>172</v>
      </c>
      <c r="AH42" s="145"/>
      <c r="AI42" s="145"/>
      <c r="AJ42" s="145"/>
      <c r="AK42" s="145"/>
      <c r="AL42" s="145"/>
      <c r="AM42" s="145"/>
      <c r="AN42" s="145"/>
      <c r="AO42" s="145"/>
      <c r="AP42" s="145"/>
      <c r="AQ42" s="145"/>
      <c r="AR42" s="145"/>
      <c r="AS42" s="145"/>
      <c r="AT42" s="145"/>
      <c r="AU42" s="145"/>
      <c r="AV42" s="145"/>
      <c r="AW42" s="145"/>
      <c r="AX42" s="145"/>
      <c r="AY42" s="145"/>
      <c r="AZ42" s="145"/>
      <c r="BA42" s="145"/>
      <c r="BB42" s="145"/>
      <c r="BC42" s="145"/>
      <c r="BD42" s="145"/>
      <c r="BE42" s="145"/>
      <c r="BF42" s="145"/>
      <c r="BG42" s="145"/>
      <c r="BH42" s="145"/>
    </row>
    <row r="43" spans="1:60" x14ac:dyDescent="0.2">
      <c r="A43" s="168">
        <v>14</v>
      </c>
      <c r="B43" s="169" t="s">
        <v>177</v>
      </c>
      <c r="C43" s="178" t="s">
        <v>178</v>
      </c>
      <c r="D43" s="170" t="s">
        <v>179</v>
      </c>
      <c r="E43" s="171">
        <v>2</v>
      </c>
      <c r="F43" s="172">
        <v>133</v>
      </c>
      <c r="G43" s="173">
        <v>266</v>
      </c>
      <c r="H43" s="151">
        <v>133</v>
      </c>
      <c r="I43" s="151">
        <v>266</v>
      </c>
      <c r="J43" s="151">
        <v>0</v>
      </c>
      <c r="K43" s="151">
        <v>0</v>
      </c>
      <c r="L43" s="151">
        <v>21</v>
      </c>
      <c r="M43" s="151">
        <v>321.86</v>
      </c>
      <c r="N43" s="150">
        <v>0</v>
      </c>
      <c r="O43" s="150">
        <v>0</v>
      </c>
      <c r="P43" s="150">
        <v>0</v>
      </c>
      <c r="Q43" s="150">
        <v>0</v>
      </c>
      <c r="R43" s="151" t="s">
        <v>170</v>
      </c>
      <c r="S43" s="151" t="s">
        <v>119</v>
      </c>
      <c r="T43" s="151" t="s">
        <v>119</v>
      </c>
      <c r="U43" s="151">
        <v>0</v>
      </c>
      <c r="V43" s="151">
        <v>0</v>
      </c>
      <c r="W43" s="151"/>
      <c r="X43" s="151" t="s">
        <v>171</v>
      </c>
      <c r="Y43" s="151" t="s">
        <v>122</v>
      </c>
      <c r="Z43" s="145"/>
      <c r="AA43" s="145"/>
      <c r="AB43" s="145"/>
      <c r="AC43" s="145"/>
      <c r="AD43" s="145"/>
      <c r="AE43" s="145"/>
      <c r="AF43" s="145"/>
      <c r="AG43" s="145" t="s">
        <v>172</v>
      </c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</row>
    <row r="44" spans="1:60" ht="22.5" x14ac:dyDescent="0.2">
      <c r="A44" s="168">
        <v>15</v>
      </c>
      <c r="B44" s="169" t="s">
        <v>180</v>
      </c>
      <c r="C44" s="178" t="s">
        <v>181</v>
      </c>
      <c r="D44" s="170" t="s">
        <v>118</v>
      </c>
      <c r="E44" s="171">
        <v>55</v>
      </c>
      <c r="F44" s="172">
        <v>56.5</v>
      </c>
      <c r="G44" s="173">
        <v>3107.5</v>
      </c>
      <c r="H44" s="151">
        <v>56.5</v>
      </c>
      <c r="I44" s="151">
        <v>3107.5</v>
      </c>
      <c r="J44" s="151">
        <v>0</v>
      </c>
      <c r="K44" s="151">
        <v>0</v>
      </c>
      <c r="L44" s="151">
        <v>21</v>
      </c>
      <c r="M44" s="151">
        <v>3760.0749999999998</v>
      </c>
      <c r="N44" s="150">
        <v>1.2E-4</v>
      </c>
      <c r="O44" s="150">
        <v>6.6E-3</v>
      </c>
      <c r="P44" s="150">
        <v>0</v>
      </c>
      <c r="Q44" s="150">
        <v>0</v>
      </c>
      <c r="R44" s="151" t="s">
        <v>170</v>
      </c>
      <c r="S44" s="151" t="s">
        <v>119</v>
      </c>
      <c r="T44" s="151" t="s">
        <v>119</v>
      </c>
      <c r="U44" s="151">
        <v>0</v>
      </c>
      <c r="V44" s="151">
        <v>0</v>
      </c>
      <c r="W44" s="151"/>
      <c r="X44" s="151" t="s">
        <v>171</v>
      </c>
      <c r="Y44" s="151" t="s">
        <v>122</v>
      </c>
      <c r="Z44" s="145"/>
      <c r="AA44" s="145"/>
      <c r="AB44" s="145"/>
      <c r="AC44" s="145"/>
      <c r="AD44" s="145"/>
      <c r="AE44" s="145"/>
      <c r="AF44" s="145"/>
      <c r="AG44" s="145" t="s">
        <v>172</v>
      </c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</row>
    <row r="45" spans="1:60" x14ac:dyDescent="0.2">
      <c r="A45" s="162">
        <v>16</v>
      </c>
      <c r="B45" s="163" t="s">
        <v>182</v>
      </c>
      <c r="C45" s="176" t="s">
        <v>183</v>
      </c>
      <c r="D45" s="164" t="s">
        <v>184</v>
      </c>
      <c r="E45" s="165">
        <v>384</v>
      </c>
      <c r="F45" s="166">
        <v>1</v>
      </c>
      <c r="G45" s="167">
        <v>384</v>
      </c>
      <c r="H45" s="151">
        <v>0</v>
      </c>
      <c r="I45" s="151">
        <v>0</v>
      </c>
      <c r="J45" s="151">
        <v>1</v>
      </c>
      <c r="K45" s="151">
        <v>384</v>
      </c>
      <c r="L45" s="151">
        <v>21</v>
      </c>
      <c r="M45" s="151">
        <v>464.64</v>
      </c>
      <c r="N45" s="150">
        <v>0</v>
      </c>
      <c r="O45" s="150">
        <v>0</v>
      </c>
      <c r="P45" s="150">
        <v>0</v>
      </c>
      <c r="Q45" s="150">
        <v>0</v>
      </c>
      <c r="R45" s="151"/>
      <c r="S45" s="151" t="s">
        <v>119</v>
      </c>
      <c r="T45" s="151" t="s">
        <v>120</v>
      </c>
      <c r="U45" s="151">
        <v>0</v>
      </c>
      <c r="V45" s="151">
        <v>0</v>
      </c>
      <c r="W45" s="151"/>
      <c r="X45" s="151" t="s">
        <v>185</v>
      </c>
      <c r="Y45" s="151" t="s">
        <v>122</v>
      </c>
      <c r="Z45" s="145"/>
      <c r="AA45" s="145"/>
      <c r="AB45" s="145"/>
      <c r="AC45" s="145"/>
      <c r="AD45" s="145"/>
      <c r="AE45" s="145"/>
      <c r="AF45" s="145"/>
      <c r="AG45" s="145" t="s">
        <v>186</v>
      </c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</row>
    <row r="46" spans="1:60" ht="22.5" outlineLevel="1" x14ac:dyDescent="0.2">
      <c r="A46" s="148"/>
      <c r="B46" s="149"/>
      <c r="C46" s="241" t="s">
        <v>187</v>
      </c>
      <c r="D46" s="242"/>
      <c r="E46" s="242"/>
      <c r="F46" s="242"/>
      <c r="G46" s="242"/>
      <c r="H46" s="151"/>
      <c r="I46" s="151"/>
      <c r="J46" s="151"/>
      <c r="K46" s="151"/>
      <c r="L46" s="151"/>
      <c r="M46" s="151"/>
      <c r="N46" s="150"/>
      <c r="O46" s="150"/>
      <c r="P46" s="150"/>
      <c r="Q46" s="150"/>
      <c r="R46" s="151"/>
      <c r="S46" s="151"/>
      <c r="T46" s="151"/>
      <c r="U46" s="151"/>
      <c r="V46" s="151"/>
      <c r="W46" s="151"/>
      <c r="X46" s="151"/>
      <c r="Y46" s="151"/>
      <c r="Z46" s="145"/>
      <c r="AA46" s="145"/>
      <c r="AB46" s="145"/>
      <c r="AC46" s="145"/>
      <c r="AD46" s="145"/>
      <c r="AE46" s="145"/>
      <c r="AF46" s="145"/>
      <c r="AG46" s="145" t="s">
        <v>140</v>
      </c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74" t="str">
        <f>C46</f>
        <v>Náklady zhotovitele, které vznikají v souvislosti se zajištěním požadavků objednatele na obvyklá zajištění závazku splnit dílo nebo některou ze smluvních povinností.</v>
      </c>
      <c r="BB46" s="145"/>
      <c r="BC46" s="145"/>
      <c r="BD46" s="145"/>
      <c r="BE46" s="145"/>
      <c r="BF46" s="145"/>
      <c r="BG46" s="145"/>
      <c r="BH46" s="145"/>
    </row>
    <row r="47" spans="1:60" ht="22.5" outlineLevel="1" x14ac:dyDescent="0.2">
      <c r="A47" s="148"/>
      <c r="B47" s="149"/>
      <c r="C47" s="177" t="s">
        <v>188</v>
      </c>
      <c r="D47" s="152"/>
      <c r="E47" s="153">
        <v>384</v>
      </c>
      <c r="F47" s="151"/>
      <c r="G47" s="151"/>
      <c r="H47" s="151"/>
      <c r="I47" s="151"/>
      <c r="J47" s="151"/>
      <c r="K47" s="151"/>
      <c r="L47" s="151"/>
      <c r="M47" s="151"/>
      <c r="N47" s="150"/>
      <c r="O47" s="150"/>
      <c r="P47" s="150"/>
      <c r="Q47" s="150"/>
      <c r="R47" s="151"/>
      <c r="S47" s="151"/>
      <c r="T47" s="151"/>
      <c r="U47" s="151"/>
      <c r="V47" s="151"/>
      <c r="W47" s="151"/>
      <c r="X47" s="151"/>
      <c r="Y47" s="151"/>
      <c r="Z47" s="145"/>
      <c r="AA47" s="145"/>
      <c r="AB47" s="145"/>
      <c r="AC47" s="145"/>
      <c r="AD47" s="145"/>
      <c r="AE47" s="145"/>
      <c r="AF47" s="145"/>
      <c r="AG47" s="145" t="s">
        <v>125</v>
      </c>
      <c r="AH47" s="145">
        <v>0</v>
      </c>
      <c r="AI47" s="145"/>
      <c r="AJ47" s="145"/>
      <c r="AK47" s="145"/>
      <c r="AL47" s="145"/>
      <c r="AM47" s="145"/>
      <c r="AN47" s="145"/>
      <c r="AO47" s="145"/>
      <c r="AP47" s="145"/>
      <c r="AQ47" s="145"/>
      <c r="AR47" s="145"/>
      <c r="AS47" s="145"/>
      <c r="AT47" s="145"/>
      <c r="AU47" s="145"/>
      <c r="AV47" s="145"/>
      <c r="AW47" s="145"/>
      <c r="AX47" s="145"/>
      <c r="AY47" s="145"/>
      <c r="AZ47" s="145"/>
      <c r="BA47" s="145"/>
      <c r="BB47" s="145"/>
      <c r="BC47" s="145"/>
      <c r="BD47" s="145"/>
      <c r="BE47" s="145"/>
      <c r="BF47" s="145"/>
      <c r="BG47" s="145"/>
      <c r="BH47" s="145"/>
    </row>
    <row r="48" spans="1:60" x14ac:dyDescent="0.2">
      <c r="A48" s="156" t="s">
        <v>114</v>
      </c>
      <c r="B48" s="157" t="s">
        <v>67</v>
      </c>
      <c r="C48" s="175" t="s">
        <v>68</v>
      </c>
      <c r="D48" s="158"/>
      <c r="E48" s="159"/>
      <c r="F48" s="160"/>
      <c r="G48" s="161">
        <v>7355.5</v>
      </c>
      <c r="H48" s="155"/>
      <c r="I48" s="155">
        <v>0</v>
      </c>
      <c r="J48" s="155"/>
      <c r="K48" s="155">
        <v>7355.5</v>
      </c>
      <c r="L48" s="155"/>
      <c r="M48" s="155"/>
      <c r="N48" s="154"/>
      <c r="O48" s="154"/>
      <c r="P48" s="154"/>
      <c r="Q48" s="154"/>
      <c r="R48" s="155"/>
      <c r="S48" s="155"/>
      <c r="T48" s="155"/>
      <c r="U48" s="155"/>
      <c r="V48" s="155"/>
      <c r="W48" s="155"/>
      <c r="X48" s="155"/>
      <c r="Y48" s="155"/>
      <c r="AG48" t="s">
        <v>115</v>
      </c>
    </row>
    <row r="49" spans="1:60" x14ac:dyDescent="0.2">
      <c r="A49" s="162">
        <v>17</v>
      </c>
      <c r="B49" s="163" t="s">
        <v>189</v>
      </c>
      <c r="C49" s="176" t="s">
        <v>190</v>
      </c>
      <c r="D49" s="164" t="s">
        <v>129</v>
      </c>
      <c r="E49" s="165">
        <v>1.1879999999999999</v>
      </c>
      <c r="F49" s="166">
        <v>1815</v>
      </c>
      <c r="G49" s="167">
        <v>2156.2199999999998</v>
      </c>
      <c r="H49" s="151">
        <v>0</v>
      </c>
      <c r="I49" s="151">
        <v>0</v>
      </c>
      <c r="J49" s="151">
        <v>1815</v>
      </c>
      <c r="K49" s="151">
        <v>2156.2199999999998</v>
      </c>
      <c r="L49" s="151">
        <v>21</v>
      </c>
      <c r="M49" s="151">
        <v>2609.0261999999998</v>
      </c>
      <c r="N49" s="150">
        <v>0</v>
      </c>
      <c r="O49" s="150">
        <v>0</v>
      </c>
      <c r="P49" s="150">
        <v>0</v>
      </c>
      <c r="Q49" s="150">
        <v>0</v>
      </c>
      <c r="R49" s="151"/>
      <c r="S49" s="151" t="s">
        <v>119</v>
      </c>
      <c r="T49" s="151" t="s">
        <v>119</v>
      </c>
      <c r="U49" s="151">
        <v>3.5329999999999999</v>
      </c>
      <c r="V49" s="151">
        <v>4.1972039999999993</v>
      </c>
      <c r="W49" s="151"/>
      <c r="X49" s="151" t="s">
        <v>121</v>
      </c>
      <c r="Y49" s="151" t="s">
        <v>122</v>
      </c>
      <c r="Z49" s="145"/>
      <c r="AA49" s="145"/>
      <c r="AB49" s="145"/>
      <c r="AC49" s="145"/>
      <c r="AD49" s="145"/>
      <c r="AE49" s="145"/>
      <c r="AF49" s="145"/>
      <c r="AG49" s="145" t="s">
        <v>123</v>
      </c>
      <c r="AH49" s="145"/>
      <c r="AI49" s="145"/>
      <c r="AJ49" s="145"/>
      <c r="AK49" s="145"/>
      <c r="AL49" s="145"/>
      <c r="AM49" s="145"/>
      <c r="AN49" s="145"/>
      <c r="AO49" s="145"/>
      <c r="AP49" s="145"/>
      <c r="AQ49" s="145"/>
      <c r="AR49" s="145"/>
      <c r="AS49" s="145"/>
      <c r="AT49" s="145"/>
      <c r="AU49" s="145"/>
      <c r="AV49" s="145"/>
      <c r="AW49" s="145"/>
      <c r="AX49" s="145"/>
      <c r="AY49" s="145"/>
      <c r="AZ49" s="145"/>
      <c r="BA49" s="145"/>
      <c r="BB49" s="145"/>
      <c r="BC49" s="145"/>
      <c r="BD49" s="145"/>
      <c r="BE49" s="145"/>
      <c r="BF49" s="145"/>
      <c r="BG49" s="145"/>
      <c r="BH49" s="145"/>
    </row>
    <row r="50" spans="1:60" outlineLevel="1" x14ac:dyDescent="0.2">
      <c r="A50" s="148"/>
      <c r="B50" s="149"/>
      <c r="C50" s="177" t="s">
        <v>191</v>
      </c>
      <c r="D50" s="152"/>
      <c r="E50" s="153">
        <v>1.1879999999999999</v>
      </c>
      <c r="F50" s="151"/>
      <c r="G50" s="151"/>
      <c r="H50" s="151"/>
      <c r="I50" s="151"/>
      <c r="J50" s="151"/>
      <c r="K50" s="151"/>
      <c r="L50" s="151"/>
      <c r="M50" s="151"/>
      <c r="N50" s="150"/>
      <c r="O50" s="150"/>
      <c r="P50" s="150"/>
      <c r="Q50" s="150"/>
      <c r="R50" s="151"/>
      <c r="S50" s="151"/>
      <c r="T50" s="151"/>
      <c r="U50" s="151"/>
      <c r="V50" s="151"/>
      <c r="W50" s="151"/>
      <c r="X50" s="151"/>
      <c r="Y50" s="151"/>
      <c r="Z50" s="145"/>
      <c r="AA50" s="145"/>
      <c r="AB50" s="145"/>
      <c r="AC50" s="145"/>
      <c r="AD50" s="145"/>
      <c r="AE50" s="145"/>
      <c r="AF50" s="145"/>
      <c r="AG50" s="145" t="s">
        <v>125</v>
      </c>
      <c r="AH50" s="145">
        <v>0</v>
      </c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</row>
    <row r="51" spans="1:60" ht="22.5" x14ac:dyDescent="0.2">
      <c r="A51" s="162">
        <v>18</v>
      </c>
      <c r="B51" s="163" t="s">
        <v>192</v>
      </c>
      <c r="C51" s="176" t="s">
        <v>193</v>
      </c>
      <c r="D51" s="164" t="s">
        <v>129</v>
      </c>
      <c r="E51" s="165">
        <v>1.782</v>
      </c>
      <c r="F51" s="166">
        <v>354</v>
      </c>
      <c r="G51" s="167">
        <v>630.83000000000004</v>
      </c>
      <c r="H51" s="151">
        <v>0</v>
      </c>
      <c r="I51" s="151">
        <v>0</v>
      </c>
      <c r="J51" s="151">
        <v>354</v>
      </c>
      <c r="K51" s="151">
        <v>630.82799999999997</v>
      </c>
      <c r="L51" s="151">
        <v>21</v>
      </c>
      <c r="M51" s="151">
        <v>763.30430000000001</v>
      </c>
      <c r="N51" s="150">
        <v>0</v>
      </c>
      <c r="O51" s="150">
        <v>0</v>
      </c>
      <c r="P51" s="150">
        <v>0</v>
      </c>
      <c r="Q51" s="150">
        <v>0</v>
      </c>
      <c r="R51" s="151"/>
      <c r="S51" s="151" t="s">
        <v>119</v>
      </c>
      <c r="T51" s="151" t="s">
        <v>119</v>
      </c>
      <c r="U51" s="151">
        <v>0.66800000000000004</v>
      </c>
      <c r="V51" s="151">
        <v>1.1903760000000001</v>
      </c>
      <c r="W51" s="151"/>
      <c r="X51" s="151" t="s">
        <v>121</v>
      </c>
      <c r="Y51" s="151" t="s">
        <v>122</v>
      </c>
      <c r="Z51" s="145"/>
      <c r="AA51" s="145"/>
      <c r="AB51" s="145"/>
      <c r="AC51" s="145"/>
      <c r="AD51" s="145"/>
      <c r="AE51" s="145"/>
      <c r="AF51" s="145"/>
      <c r="AG51" s="145" t="s">
        <v>123</v>
      </c>
      <c r="AH51" s="145"/>
      <c r="AI51" s="145"/>
      <c r="AJ51" s="145"/>
      <c r="AK51" s="145"/>
      <c r="AL51" s="145"/>
      <c r="AM51" s="145"/>
      <c r="AN51" s="145"/>
      <c r="AO51" s="145"/>
      <c r="AP51" s="145"/>
      <c r="AQ51" s="145"/>
      <c r="AR51" s="145"/>
      <c r="AS51" s="145"/>
      <c r="AT51" s="145"/>
      <c r="AU51" s="145"/>
      <c r="AV51" s="145"/>
      <c r="AW51" s="145"/>
      <c r="AX51" s="145"/>
      <c r="AY51" s="145"/>
      <c r="AZ51" s="145"/>
      <c r="BA51" s="145"/>
      <c r="BB51" s="145"/>
      <c r="BC51" s="145"/>
      <c r="BD51" s="145"/>
      <c r="BE51" s="145"/>
      <c r="BF51" s="145"/>
      <c r="BG51" s="145"/>
      <c r="BH51" s="145"/>
    </row>
    <row r="52" spans="1:60" outlineLevel="1" x14ac:dyDescent="0.2">
      <c r="A52" s="148"/>
      <c r="B52" s="149"/>
      <c r="C52" s="177" t="s">
        <v>194</v>
      </c>
      <c r="D52" s="152"/>
      <c r="E52" s="153">
        <v>1.782</v>
      </c>
      <c r="F52" s="151"/>
      <c r="G52" s="151"/>
      <c r="H52" s="151"/>
      <c r="I52" s="151"/>
      <c r="J52" s="151"/>
      <c r="K52" s="151"/>
      <c r="L52" s="151"/>
      <c r="M52" s="151"/>
      <c r="N52" s="150"/>
      <c r="O52" s="150"/>
      <c r="P52" s="150"/>
      <c r="Q52" s="150"/>
      <c r="R52" s="151"/>
      <c r="S52" s="151"/>
      <c r="T52" s="151"/>
      <c r="U52" s="151"/>
      <c r="V52" s="151"/>
      <c r="W52" s="151"/>
      <c r="X52" s="151"/>
      <c r="Y52" s="151"/>
      <c r="Z52" s="145"/>
      <c r="AA52" s="145"/>
      <c r="AB52" s="145"/>
      <c r="AC52" s="145"/>
      <c r="AD52" s="145"/>
      <c r="AE52" s="145"/>
      <c r="AF52" s="145"/>
      <c r="AG52" s="145" t="s">
        <v>125</v>
      </c>
      <c r="AH52" s="145">
        <v>0</v>
      </c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</row>
    <row r="53" spans="1:60" x14ac:dyDescent="0.2">
      <c r="A53" s="162">
        <v>19</v>
      </c>
      <c r="B53" s="163" t="s">
        <v>195</v>
      </c>
      <c r="C53" s="176" t="s">
        <v>196</v>
      </c>
      <c r="D53" s="164" t="s">
        <v>129</v>
      </c>
      <c r="E53" s="165">
        <v>1.782</v>
      </c>
      <c r="F53" s="166">
        <v>1027</v>
      </c>
      <c r="G53" s="167">
        <v>1830.11</v>
      </c>
      <c r="H53" s="151">
        <v>0</v>
      </c>
      <c r="I53" s="151">
        <v>0</v>
      </c>
      <c r="J53" s="151">
        <v>1027</v>
      </c>
      <c r="K53" s="151">
        <v>1830.114</v>
      </c>
      <c r="L53" s="151">
        <v>21</v>
      </c>
      <c r="M53" s="151">
        <v>2214.4330999999997</v>
      </c>
      <c r="N53" s="150">
        <v>0</v>
      </c>
      <c r="O53" s="150">
        <v>0</v>
      </c>
      <c r="P53" s="150">
        <v>0</v>
      </c>
      <c r="Q53" s="150">
        <v>0</v>
      </c>
      <c r="R53" s="151"/>
      <c r="S53" s="151" t="s">
        <v>119</v>
      </c>
      <c r="T53" s="151" t="s">
        <v>119</v>
      </c>
      <c r="U53" s="151">
        <v>1.9379999999999999</v>
      </c>
      <c r="V53" s="151">
        <v>3.453516</v>
      </c>
      <c r="W53" s="151"/>
      <c r="X53" s="151" t="s">
        <v>121</v>
      </c>
      <c r="Y53" s="151" t="s">
        <v>122</v>
      </c>
      <c r="Z53" s="145"/>
      <c r="AA53" s="145"/>
      <c r="AB53" s="145"/>
      <c r="AC53" s="145"/>
      <c r="AD53" s="145"/>
      <c r="AE53" s="145"/>
      <c r="AF53" s="145"/>
      <c r="AG53" s="145" t="s">
        <v>123</v>
      </c>
      <c r="AH53" s="145"/>
      <c r="AI53" s="145"/>
      <c r="AJ53" s="145"/>
      <c r="AK53" s="145"/>
      <c r="AL53" s="145"/>
      <c r="AM53" s="145"/>
      <c r="AN53" s="145"/>
      <c r="AO53" s="145"/>
      <c r="AP53" s="145"/>
      <c r="AQ53" s="145"/>
      <c r="AR53" s="145"/>
      <c r="AS53" s="145"/>
      <c r="AT53" s="145"/>
      <c r="AU53" s="145"/>
      <c r="AV53" s="145"/>
      <c r="AW53" s="145"/>
      <c r="AX53" s="145"/>
      <c r="AY53" s="145"/>
      <c r="AZ53" s="145"/>
      <c r="BA53" s="145"/>
      <c r="BB53" s="145"/>
      <c r="BC53" s="145"/>
      <c r="BD53" s="145"/>
      <c r="BE53" s="145"/>
      <c r="BF53" s="145"/>
      <c r="BG53" s="145"/>
      <c r="BH53" s="145"/>
    </row>
    <row r="54" spans="1:60" outlineLevel="1" x14ac:dyDescent="0.2">
      <c r="A54" s="148"/>
      <c r="B54" s="149"/>
      <c r="C54" s="177" t="s">
        <v>197</v>
      </c>
      <c r="D54" s="152"/>
      <c r="E54" s="153">
        <v>1.782</v>
      </c>
      <c r="F54" s="151"/>
      <c r="G54" s="151"/>
      <c r="H54" s="151"/>
      <c r="I54" s="151"/>
      <c r="J54" s="151"/>
      <c r="K54" s="151"/>
      <c r="L54" s="151"/>
      <c r="M54" s="151"/>
      <c r="N54" s="150"/>
      <c r="O54" s="150"/>
      <c r="P54" s="150"/>
      <c r="Q54" s="150"/>
      <c r="R54" s="151"/>
      <c r="S54" s="151"/>
      <c r="T54" s="151"/>
      <c r="U54" s="151"/>
      <c r="V54" s="151"/>
      <c r="W54" s="151"/>
      <c r="X54" s="151"/>
      <c r="Y54" s="151"/>
      <c r="Z54" s="145"/>
      <c r="AA54" s="145"/>
      <c r="AB54" s="145"/>
      <c r="AC54" s="145"/>
      <c r="AD54" s="145"/>
      <c r="AE54" s="145"/>
      <c r="AF54" s="145"/>
      <c r="AG54" s="145" t="s">
        <v>125</v>
      </c>
      <c r="AH54" s="145">
        <v>5</v>
      </c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  <c r="AZ54" s="145"/>
      <c r="BA54" s="145"/>
      <c r="BB54" s="145"/>
      <c r="BC54" s="145"/>
      <c r="BD54" s="145"/>
      <c r="BE54" s="145"/>
      <c r="BF54" s="145"/>
      <c r="BG54" s="145"/>
      <c r="BH54" s="145"/>
    </row>
    <row r="55" spans="1:60" ht="22.5" x14ac:dyDescent="0.2">
      <c r="A55" s="162">
        <v>20</v>
      </c>
      <c r="B55" s="163" t="s">
        <v>198</v>
      </c>
      <c r="C55" s="176" t="s">
        <v>199</v>
      </c>
      <c r="D55" s="164" t="s">
        <v>129</v>
      </c>
      <c r="E55" s="165">
        <v>0.59399999999999997</v>
      </c>
      <c r="F55" s="166">
        <v>4610</v>
      </c>
      <c r="G55" s="167">
        <v>2738.34</v>
      </c>
      <c r="H55" s="151">
        <v>0</v>
      </c>
      <c r="I55" s="151">
        <v>0</v>
      </c>
      <c r="J55" s="151">
        <v>4610</v>
      </c>
      <c r="K55" s="151">
        <v>2738.3399999999997</v>
      </c>
      <c r="L55" s="151">
        <v>21</v>
      </c>
      <c r="M55" s="151">
        <v>3313.3914</v>
      </c>
      <c r="N55" s="150">
        <v>0</v>
      </c>
      <c r="O55" s="150">
        <v>0</v>
      </c>
      <c r="P55" s="150">
        <v>2.2000000000000002</v>
      </c>
      <c r="Q55" s="150">
        <v>1.3068</v>
      </c>
      <c r="R55" s="151"/>
      <c r="S55" s="151" t="s">
        <v>119</v>
      </c>
      <c r="T55" s="151" t="s">
        <v>119</v>
      </c>
      <c r="U55" s="151">
        <v>9.07</v>
      </c>
      <c r="V55" s="151">
        <v>5.3875799999999998</v>
      </c>
      <c r="W55" s="151"/>
      <c r="X55" s="151" t="s">
        <v>121</v>
      </c>
      <c r="Y55" s="151" t="s">
        <v>122</v>
      </c>
      <c r="Z55" s="145"/>
      <c r="AA55" s="145"/>
      <c r="AB55" s="145"/>
      <c r="AC55" s="145"/>
      <c r="AD55" s="145"/>
      <c r="AE55" s="145"/>
      <c r="AF55" s="145"/>
      <c r="AG55" s="145" t="s">
        <v>123</v>
      </c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</row>
    <row r="56" spans="1:60" outlineLevel="1" x14ac:dyDescent="0.2">
      <c r="A56" s="148"/>
      <c r="B56" s="149"/>
      <c r="C56" s="177" t="s">
        <v>200</v>
      </c>
      <c r="D56" s="152"/>
      <c r="E56" s="153">
        <v>0.59399999999999997</v>
      </c>
      <c r="F56" s="151"/>
      <c r="G56" s="151"/>
      <c r="H56" s="151"/>
      <c r="I56" s="151"/>
      <c r="J56" s="151"/>
      <c r="K56" s="151"/>
      <c r="L56" s="151"/>
      <c r="M56" s="151"/>
      <c r="N56" s="150"/>
      <c r="O56" s="150"/>
      <c r="P56" s="150"/>
      <c r="Q56" s="150"/>
      <c r="R56" s="151"/>
      <c r="S56" s="151"/>
      <c r="T56" s="151"/>
      <c r="U56" s="151"/>
      <c r="V56" s="151"/>
      <c r="W56" s="151"/>
      <c r="X56" s="151"/>
      <c r="Y56" s="151"/>
      <c r="Z56" s="145"/>
      <c r="AA56" s="145"/>
      <c r="AB56" s="145"/>
      <c r="AC56" s="145"/>
      <c r="AD56" s="145"/>
      <c r="AE56" s="145"/>
      <c r="AF56" s="145"/>
      <c r="AG56" s="145" t="s">
        <v>125</v>
      </c>
      <c r="AH56" s="145">
        <v>0</v>
      </c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5"/>
      <c r="BG56" s="145"/>
      <c r="BH56" s="145"/>
    </row>
    <row r="57" spans="1:60" x14ac:dyDescent="0.2">
      <c r="A57" s="156" t="s">
        <v>114</v>
      </c>
      <c r="B57" s="157" t="s">
        <v>69</v>
      </c>
      <c r="C57" s="175" t="s">
        <v>70</v>
      </c>
      <c r="D57" s="158"/>
      <c r="E57" s="159"/>
      <c r="F57" s="160"/>
      <c r="G57" s="161">
        <v>82203</v>
      </c>
      <c r="H57" s="155"/>
      <c r="I57" s="155">
        <v>0</v>
      </c>
      <c r="J57" s="155"/>
      <c r="K57" s="155">
        <v>82203</v>
      </c>
      <c r="L57" s="155"/>
      <c r="M57" s="155"/>
      <c r="N57" s="154"/>
      <c r="O57" s="154"/>
      <c r="P57" s="154"/>
      <c r="Q57" s="154"/>
      <c r="R57" s="155"/>
      <c r="S57" s="155"/>
      <c r="T57" s="155"/>
      <c r="U57" s="155"/>
      <c r="V57" s="155"/>
      <c r="W57" s="155"/>
      <c r="X57" s="155"/>
      <c r="Y57" s="155"/>
      <c r="AG57" t="s">
        <v>115</v>
      </c>
    </row>
    <row r="58" spans="1:60" ht="22.5" x14ac:dyDescent="0.2">
      <c r="A58" s="168">
        <v>21</v>
      </c>
      <c r="B58" s="169" t="s">
        <v>201</v>
      </c>
      <c r="C58" s="178" t="s">
        <v>202</v>
      </c>
      <c r="D58" s="170" t="s">
        <v>203</v>
      </c>
      <c r="E58" s="171">
        <v>1</v>
      </c>
      <c r="F58" s="172">
        <v>79453</v>
      </c>
      <c r="G58" s="173">
        <v>79453</v>
      </c>
      <c r="H58" s="151">
        <v>0</v>
      </c>
      <c r="I58" s="151">
        <v>0</v>
      </c>
      <c r="J58" s="151">
        <v>79453</v>
      </c>
      <c r="K58" s="151">
        <v>79453</v>
      </c>
      <c r="L58" s="151">
        <v>21</v>
      </c>
      <c r="M58" s="151">
        <v>96138.12999999999</v>
      </c>
      <c r="N58" s="150">
        <v>0</v>
      </c>
      <c r="O58" s="150">
        <v>0</v>
      </c>
      <c r="P58" s="150">
        <v>0</v>
      </c>
      <c r="Q58" s="150">
        <v>0</v>
      </c>
      <c r="R58" s="151"/>
      <c r="S58" s="151" t="s">
        <v>155</v>
      </c>
      <c r="T58" s="151" t="s">
        <v>120</v>
      </c>
      <c r="U58" s="151">
        <v>0</v>
      </c>
      <c r="V58" s="151">
        <v>0</v>
      </c>
      <c r="W58" s="151"/>
      <c r="X58" s="151" t="s">
        <v>121</v>
      </c>
      <c r="Y58" s="151" t="s">
        <v>122</v>
      </c>
      <c r="Z58" s="145"/>
      <c r="AA58" s="145"/>
      <c r="AB58" s="145"/>
      <c r="AC58" s="145"/>
      <c r="AD58" s="145"/>
      <c r="AE58" s="145"/>
      <c r="AF58" s="145"/>
      <c r="AG58" s="145" t="s">
        <v>123</v>
      </c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</row>
    <row r="59" spans="1:60" x14ac:dyDescent="0.2">
      <c r="A59" s="162">
        <v>22</v>
      </c>
      <c r="B59" s="163" t="s">
        <v>160</v>
      </c>
      <c r="C59" s="176" t="s">
        <v>161</v>
      </c>
      <c r="D59" s="164" t="s">
        <v>162</v>
      </c>
      <c r="E59" s="165">
        <v>5.5</v>
      </c>
      <c r="F59" s="166">
        <v>500</v>
      </c>
      <c r="G59" s="167">
        <v>2750</v>
      </c>
      <c r="H59" s="151">
        <v>0</v>
      </c>
      <c r="I59" s="151">
        <v>0</v>
      </c>
      <c r="J59" s="151">
        <v>500</v>
      </c>
      <c r="K59" s="151">
        <v>2750</v>
      </c>
      <c r="L59" s="151">
        <v>21</v>
      </c>
      <c r="M59" s="151">
        <v>3327.5</v>
      </c>
      <c r="N59" s="150">
        <v>0</v>
      </c>
      <c r="O59" s="150">
        <v>0</v>
      </c>
      <c r="P59" s="150">
        <v>0</v>
      </c>
      <c r="Q59" s="150">
        <v>0</v>
      </c>
      <c r="R59" s="151" t="s">
        <v>163</v>
      </c>
      <c r="S59" s="151" t="s">
        <v>119</v>
      </c>
      <c r="T59" s="151" t="s">
        <v>120</v>
      </c>
      <c r="U59" s="151">
        <v>1</v>
      </c>
      <c r="V59" s="151">
        <v>5.5</v>
      </c>
      <c r="W59" s="151"/>
      <c r="X59" s="151" t="s">
        <v>164</v>
      </c>
      <c r="Y59" s="151" t="s">
        <v>122</v>
      </c>
      <c r="Z59" s="145"/>
      <c r="AA59" s="145"/>
      <c r="AB59" s="145"/>
      <c r="AC59" s="145"/>
      <c r="AD59" s="145"/>
      <c r="AE59" s="145"/>
      <c r="AF59" s="145"/>
      <c r="AG59" s="145" t="s">
        <v>165</v>
      </c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45"/>
      <c r="AS59" s="145"/>
      <c r="AT59" s="145"/>
      <c r="AU59" s="145"/>
      <c r="AV59" s="145"/>
      <c r="AW59" s="145"/>
      <c r="AX59" s="145"/>
      <c r="AY59" s="145"/>
      <c r="AZ59" s="145"/>
      <c r="BA59" s="145"/>
      <c r="BB59" s="145"/>
      <c r="BC59" s="145"/>
      <c r="BD59" s="145"/>
      <c r="BE59" s="145"/>
      <c r="BF59" s="145"/>
      <c r="BG59" s="145"/>
      <c r="BH59" s="145"/>
    </row>
    <row r="60" spans="1:60" ht="22.5" outlineLevel="1" x14ac:dyDescent="0.2">
      <c r="A60" s="148"/>
      <c r="B60" s="149"/>
      <c r="C60" s="177" t="s">
        <v>204</v>
      </c>
      <c r="D60" s="152"/>
      <c r="E60" s="153">
        <v>3</v>
      </c>
      <c r="F60" s="151"/>
      <c r="G60" s="151"/>
      <c r="H60" s="151"/>
      <c r="I60" s="151"/>
      <c r="J60" s="151"/>
      <c r="K60" s="151"/>
      <c r="L60" s="151"/>
      <c r="M60" s="151"/>
      <c r="N60" s="150"/>
      <c r="O60" s="150"/>
      <c r="P60" s="150"/>
      <c r="Q60" s="150"/>
      <c r="R60" s="151"/>
      <c r="S60" s="151"/>
      <c r="T60" s="151"/>
      <c r="U60" s="151"/>
      <c r="V60" s="151"/>
      <c r="W60" s="151"/>
      <c r="X60" s="151"/>
      <c r="Y60" s="151"/>
      <c r="Z60" s="145"/>
      <c r="AA60" s="145"/>
      <c r="AB60" s="145"/>
      <c r="AC60" s="145"/>
      <c r="AD60" s="145"/>
      <c r="AE60" s="145"/>
      <c r="AF60" s="145"/>
      <c r="AG60" s="145" t="s">
        <v>125</v>
      </c>
      <c r="AH60" s="145">
        <v>0</v>
      </c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</row>
    <row r="61" spans="1:60" ht="22.5" outlineLevel="2" x14ac:dyDescent="0.2">
      <c r="A61" s="148"/>
      <c r="B61" s="149"/>
      <c r="C61" s="177" t="s">
        <v>205</v>
      </c>
      <c r="D61" s="152"/>
      <c r="E61" s="153">
        <v>1</v>
      </c>
      <c r="F61" s="151"/>
      <c r="G61" s="151"/>
      <c r="H61" s="151"/>
      <c r="I61" s="151"/>
      <c r="J61" s="151"/>
      <c r="K61" s="151"/>
      <c r="L61" s="151"/>
      <c r="M61" s="151"/>
      <c r="N61" s="150"/>
      <c r="O61" s="150"/>
      <c r="P61" s="150"/>
      <c r="Q61" s="150"/>
      <c r="R61" s="151"/>
      <c r="S61" s="151"/>
      <c r="T61" s="151"/>
      <c r="U61" s="151"/>
      <c r="V61" s="151"/>
      <c r="W61" s="151"/>
      <c r="X61" s="151"/>
      <c r="Y61" s="151"/>
      <c r="Z61" s="145"/>
      <c r="AA61" s="145"/>
      <c r="AB61" s="145"/>
      <c r="AC61" s="145"/>
      <c r="AD61" s="145"/>
      <c r="AE61" s="145"/>
      <c r="AF61" s="145"/>
      <c r="AG61" s="145" t="s">
        <v>125</v>
      </c>
      <c r="AH61" s="145">
        <v>0</v>
      </c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5"/>
      <c r="AT61" s="145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5"/>
      <c r="BG61" s="145"/>
      <c r="BH61" s="145"/>
    </row>
    <row r="62" spans="1:60" outlineLevel="2" x14ac:dyDescent="0.2">
      <c r="A62" s="148"/>
      <c r="B62" s="149"/>
      <c r="C62" s="177" t="s">
        <v>206</v>
      </c>
      <c r="D62" s="152"/>
      <c r="E62" s="153">
        <v>1.5</v>
      </c>
      <c r="F62" s="151"/>
      <c r="G62" s="151"/>
      <c r="H62" s="151"/>
      <c r="I62" s="151"/>
      <c r="J62" s="151"/>
      <c r="K62" s="151"/>
      <c r="L62" s="151"/>
      <c r="M62" s="151"/>
      <c r="N62" s="150"/>
      <c r="O62" s="150"/>
      <c r="P62" s="150"/>
      <c r="Q62" s="150"/>
      <c r="R62" s="151"/>
      <c r="S62" s="151"/>
      <c r="T62" s="151"/>
      <c r="U62" s="151"/>
      <c r="V62" s="151"/>
      <c r="W62" s="151"/>
      <c r="X62" s="151"/>
      <c r="Y62" s="151"/>
      <c r="Z62" s="145"/>
      <c r="AA62" s="145"/>
      <c r="AB62" s="145"/>
      <c r="AC62" s="145"/>
      <c r="AD62" s="145"/>
      <c r="AE62" s="145"/>
      <c r="AF62" s="145"/>
      <c r="AG62" s="145" t="s">
        <v>125</v>
      </c>
      <c r="AH62" s="145">
        <v>0</v>
      </c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5"/>
      <c r="AT62" s="145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5"/>
      <c r="BG62" s="145"/>
      <c r="BH62" s="145"/>
    </row>
    <row r="63" spans="1:60" x14ac:dyDescent="0.2">
      <c r="A63" s="156" t="s">
        <v>114</v>
      </c>
      <c r="B63" s="157" t="s">
        <v>73</v>
      </c>
      <c r="C63" s="175" t="s">
        <v>74</v>
      </c>
      <c r="D63" s="158"/>
      <c r="E63" s="159"/>
      <c r="F63" s="160"/>
      <c r="G63" s="161">
        <v>946.95</v>
      </c>
      <c r="H63" s="155"/>
      <c r="I63" s="155">
        <v>0</v>
      </c>
      <c r="J63" s="155"/>
      <c r="K63" s="155">
        <v>946.95</v>
      </c>
      <c r="L63" s="155"/>
      <c r="M63" s="155"/>
      <c r="N63" s="154"/>
      <c r="O63" s="154"/>
      <c r="P63" s="154"/>
      <c r="Q63" s="154"/>
      <c r="R63" s="155"/>
      <c r="S63" s="155"/>
      <c r="T63" s="155"/>
      <c r="U63" s="155"/>
      <c r="V63" s="155"/>
      <c r="W63" s="155"/>
      <c r="X63" s="155"/>
      <c r="Y63" s="155"/>
      <c r="AG63" t="s">
        <v>115</v>
      </c>
    </row>
    <row r="64" spans="1:60" x14ac:dyDescent="0.2">
      <c r="A64" s="162">
        <v>23</v>
      </c>
      <c r="B64" s="163" t="s">
        <v>207</v>
      </c>
      <c r="C64" s="176" t="s">
        <v>208</v>
      </c>
      <c r="D64" s="164" t="s">
        <v>118</v>
      </c>
      <c r="E64" s="165">
        <v>4.5</v>
      </c>
      <c r="F64" s="166">
        <v>77.099999999999994</v>
      </c>
      <c r="G64" s="167">
        <v>346.95</v>
      </c>
      <c r="H64" s="151">
        <v>0</v>
      </c>
      <c r="I64" s="151">
        <v>0</v>
      </c>
      <c r="J64" s="151">
        <v>77.099999999999994</v>
      </c>
      <c r="K64" s="151">
        <v>346.95</v>
      </c>
      <c r="L64" s="151">
        <v>21</v>
      </c>
      <c r="M64" s="151">
        <v>419.80949999999996</v>
      </c>
      <c r="N64" s="150">
        <v>0</v>
      </c>
      <c r="O64" s="150">
        <v>0</v>
      </c>
      <c r="P64" s="150">
        <v>1.6379999999999999E-2</v>
      </c>
      <c r="Q64" s="150">
        <v>7.3709999999999998E-2</v>
      </c>
      <c r="R64" s="151"/>
      <c r="S64" s="151" t="s">
        <v>119</v>
      </c>
      <c r="T64" s="151" t="s">
        <v>119</v>
      </c>
      <c r="U64" s="151">
        <v>0.12</v>
      </c>
      <c r="V64" s="151">
        <v>0.54</v>
      </c>
      <c r="W64" s="151"/>
      <c r="X64" s="151" t="s">
        <v>121</v>
      </c>
      <c r="Y64" s="151" t="s">
        <v>122</v>
      </c>
      <c r="Z64" s="145"/>
      <c r="AA64" s="145"/>
      <c r="AB64" s="145"/>
      <c r="AC64" s="145"/>
      <c r="AD64" s="145"/>
      <c r="AE64" s="145"/>
      <c r="AF64" s="145"/>
      <c r="AG64" s="145" t="s">
        <v>123</v>
      </c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</row>
    <row r="65" spans="1:60" outlineLevel="1" x14ac:dyDescent="0.2">
      <c r="A65" s="148"/>
      <c r="B65" s="149"/>
      <c r="C65" s="177" t="s">
        <v>209</v>
      </c>
      <c r="D65" s="152"/>
      <c r="E65" s="153">
        <v>4.5</v>
      </c>
      <c r="F65" s="151"/>
      <c r="G65" s="151"/>
      <c r="H65" s="151"/>
      <c r="I65" s="151"/>
      <c r="J65" s="151"/>
      <c r="K65" s="151"/>
      <c r="L65" s="151"/>
      <c r="M65" s="151"/>
      <c r="N65" s="150"/>
      <c r="O65" s="150"/>
      <c r="P65" s="150"/>
      <c r="Q65" s="150"/>
      <c r="R65" s="151"/>
      <c r="S65" s="151"/>
      <c r="T65" s="151"/>
      <c r="U65" s="151"/>
      <c r="V65" s="151"/>
      <c r="W65" s="151"/>
      <c r="X65" s="151"/>
      <c r="Y65" s="151"/>
      <c r="Z65" s="145"/>
      <c r="AA65" s="145"/>
      <c r="AB65" s="145"/>
      <c r="AC65" s="145"/>
      <c r="AD65" s="145"/>
      <c r="AE65" s="145"/>
      <c r="AF65" s="145"/>
      <c r="AG65" s="145" t="s">
        <v>125</v>
      </c>
      <c r="AH65" s="145">
        <v>0</v>
      </c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</row>
    <row r="66" spans="1:60" x14ac:dyDescent="0.2">
      <c r="A66" s="162">
        <v>24</v>
      </c>
      <c r="B66" s="163" t="s">
        <v>182</v>
      </c>
      <c r="C66" s="176" t="s">
        <v>183</v>
      </c>
      <c r="D66" s="164" t="s">
        <v>184</v>
      </c>
      <c r="E66" s="165">
        <v>600</v>
      </c>
      <c r="F66" s="166">
        <v>1</v>
      </c>
      <c r="G66" s="167">
        <v>600</v>
      </c>
      <c r="H66" s="151">
        <v>0</v>
      </c>
      <c r="I66" s="151">
        <v>0</v>
      </c>
      <c r="J66" s="151">
        <v>1</v>
      </c>
      <c r="K66" s="151">
        <v>600</v>
      </c>
      <c r="L66" s="151">
        <v>21</v>
      </c>
      <c r="M66" s="151">
        <v>726</v>
      </c>
      <c r="N66" s="150">
        <v>0</v>
      </c>
      <c r="O66" s="150">
        <v>0</v>
      </c>
      <c r="P66" s="150">
        <v>0</v>
      </c>
      <c r="Q66" s="150">
        <v>0</v>
      </c>
      <c r="R66" s="151"/>
      <c r="S66" s="151" t="s">
        <v>119</v>
      </c>
      <c r="T66" s="151" t="s">
        <v>120</v>
      </c>
      <c r="U66" s="151">
        <v>0</v>
      </c>
      <c r="V66" s="151">
        <v>0</v>
      </c>
      <c r="W66" s="151"/>
      <c r="X66" s="151" t="s">
        <v>185</v>
      </c>
      <c r="Y66" s="151" t="s">
        <v>122</v>
      </c>
      <c r="Z66" s="145"/>
      <c r="AA66" s="145"/>
      <c r="AB66" s="145"/>
      <c r="AC66" s="145"/>
      <c r="AD66" s="145"/>
      <c r="AE66" s="145"/>
      <c r="AF66" s="145"/>
      <c r="AG66" s="145" t="s">
        <v>186</v>
      </c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</row>
    <row r="67" spans="1:60" ht="22.5" outlineLevel="1" x14ac:dyDescent="0.2">
      <c r="A67" s="148"/>
      <c r="B67" s="149"/>
      <c r="C67" s="241" t="s">
        <v>187</v>
      </c>
      <c r="D67" s="242"/>
      <c r="E67" s="242"/>
      <c r="F67" s="242"/>
      <c r="G67" s="242"/>
      <c r="H67" s="151"/>
      <c r="I67" s="151"/>
      <c r="J67" s="151"/>
      <c r="K67" s="151"/>
      <c r="L67" s="151"/>
      <c r="M67" s="151"/>
      <c r="N67" s="150"/>
      <c r="O67" s="150"/>
      <c r="P67" s="150"/>
      <c r="Q67" s="150"/>
      <c r="R67" s="151"/>
      <c r="S67" s="151"/>
      <c r="T67" s="151"/>
      <c r="U67" s="151"/>
      <c r="V67" s="151"/>
      <c r="W67" s="151"/>
      <c r="X67" s="151"/>
      <c r="Y67" s="151"/>
      <c r="Z67" s="145"/>
      <c r="AA67" s="145"/>
      <c r="AB67" s="145"/>
      <c r="AC67" s="145"/>
      <c r="AD67" s="145"/>
      <c r="AE67" s="145"/>
      <c r="AF67" s="145"/>
      <c r="AG67" s="145" t="s">
        <v>140</v>
      </c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74" t="str">
        <f>C67</f>
        <v>Náklady zhotovitele, které vznikají v souvislosti se zajištěním požadavků objednatele na obvyklá zajištění závazku splnit dílo nebo některou ze smluvních povinností.</v>
      </c>
      <c r="BB67" s="145"/>
      <c r="BC67" s="145"/>
      <c r="BD67" s="145"/>
      <c r="BE67" s="145"/>
      <c r="BF67" s="145"/>
      <c r="BG67" s="145"/>
      <c r="BH67" s="145"/>
    </row>
    <row r="68" spans="1:60" outlineLevel="1" x14ac:dyDescent="0.2">
      <c r="A68" s="148"/>
      <c r="B68" s="149"/>
      <c r="C68" s="177" t="s">
        <v>210</v>
      </c>
      <c r="D68" s="152"/>
      <c r="E68" s="153">
        <v>600</v>
      </c>
      <c r="F68" s="151"/>
      <c r="G68" s="151"/>
      <c r="H68" s="151"/>
      <c r="I68" s="151"/>
      <c r="J68" s="151"/>
      <c r="K68" s="151"/>
      <c r="L68" s="151"/>
      <c r="M68" s="151"/>
      <c r="N68" s="150"/>
      <c r="O68" s="150"/>
      <c r="P68" s="150"/>
      <c r="Q68" s="150"/>
      <c r="R68" s="151"/>
      <c r="S68" s="151"/>
      <c r="T68" s="151"/>
      <c r="U68" s="151"/>
      <c r="V68" s="151"/>
      <c r="W68" s="151"/>
      <c r="X68" s="151"/>
      <c r="Y68" s="151"/>
      <c r="Z68" s="145"/>
      <c r="AA68" s="145"/>
      <c r="AB68" s="145"/>
      <c r="AC68" s="145"/>
      <c r="AD68" s="145"/>
      <c r="AE68" s="145"/>
      <c r="AF68" s="145"/>
      <c r="AG68" s="145" t="s">
        <v>125</v>
      </c>
      <c r="AH68" s="145">
        <v>0</v>
      </c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</row>
    <row r="69" spans="1:60" x14ac:dyDescent="0.2">
      <c r="A69" s="156" t="s">
        <v>114</v>
      </c>
      <c r="B69" s="157" t="s">
        <v>75</v>
      </c>
      <c r="C69" s="175" t="s">
        <v>76</v>
      </c>
      <c r="D69" s="158"/>
      <c r="E69" s="159"/>
      <c r="F69" s="160"/>
      <c r="G69" s="161">
        <v>41215.300000000003</v>
      </c>
      <c r="H69" s="155"/>
      <c r="I69" s="155">
        <v>13879.52</v>
      </c>
      <c r="J69" s="155"/>
      <c r="K69" s="155">
        <v>27335.78</v>
      </c>
      <c r="L69" s="155"/>
      <c r="M69" s="155"/>
      <c r="N69" s="154"/>
      <c r="O69" s="154"/>
      <c r="P69" s="154"/>
      <c r="Q69" s="154"/>
      <c r="R69" s="155"/>
      <c r="S69" s="155"/>
      <c r="T69" s="155"/>
      <c r="U69" s="155"/>
      <c r="V69" s="155"/>
      <c r="W69" s="155"/>
      <c r="X69" s="155"/>
      <c r="Y69" s="155"/>
      <c r="AG69" t="s">
        <v>115</v>
      </c>
    </row>
    <row r="70" spans="1:60" x14ac:dyDescent="0.2">
      <c r="A70" s="162">
        <v>25</v>
      </c>
      <c r="B70" s="163" t="s">
        <v>211</v>
      </c>
      <c r="C70" s="176" t="s">
        <v>212</v>
      </c>
      <c r="D70" s="164" t="s">
        <v>118</v>
      </c>
      <c r="E70" s="165">
        <v>120.76</v>
      </c>
      <c r="F70" s="166">
        <v>51.4</v>
      </c>
      <c r="G70" s="167">
        <v>6207.06</v>
      </c>
      <c r="H70" s="151">
        <v>0</v>
      </c>
      <c r="I70" s="151">
        <v>0</v>
      </c>
      <c r="J70" s="151">
        <v>51.4</v>
      </c>
      <c r="K70" s="151">
        <v>6207.0640000000003</v>
      </c>
      <c r="L70" s="151">
        <v>21</v>
      </c>
      <c r="M70" s="151">
        <v>7510.5426000000007</v>
      </c>
      <c r="N70" s="150">
        <v>0</v>
      </c>
      <c r="O70" s="150">
        <v>0</v>
      </c>
      <c r="P70" s="150">
        <v>0</v>
      </c>
      <c r="Q70" s="150">
        <v>0</v>
      </c>
      <c r="R70" s="151"/>
      <c r="S70" s="151" t="s">
        <v>119</v>
      </c>
      <c r="T70" s="151" t="s">
        <v>119</v>
      </c>
      <c r="U70" s="151">
        <v>0.08</v>
      </c>
      <c r="V70" s="151">
        <v>9.6608000000000001</v>
      </c>
      <c r="W70" s="151"/>
      <c r="X70" s="151" t="s">
        <v>121</v>
      </c>
      <c r="Y70" s="151" t="s">
        <v>122</v>
      </c>
      <c r="Z70" s="145"/>
      <c r="AA70" s="145"/>
      <c r="AB70" s="145"/>
      <c r="AC70" s="145"/>
      <c r="AD70" s="145"/>
      <c r="AE70" s="145"/>
      <c r="AF70" s="145"/>
      <c r="AG70" s="145" t="s">
        <v>123</v>
      </c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</row>
    <row r="71" spans="1:60" outlineLevel="1" x14ac:dyDescent="0.2">
      <c r="A71" s="148"/>
      <c r="B71" s="149"/>
      <c r="C71" s="177" t="s">
        <v>213</v>
      </c>
      <c r="D71" s="152"/>
      <c r="E71" s="153"/>
      <c r="F71" s="151"/>
      <c r="G71" s="151"/>
      <c r="H71" s="151"/>
      <c r="I71" s="151"/>
      <c r="J71" s="151"/>
      <c r="K71" s="151"/>
      <c r="L71" s="151"/>
      <c r="M71" s="151"/>
      <c r="N71" s="150"/>
      <c r="O71" s="150"/>
      <c r="P71" s="150"/>
      <c r="Q71" s="150"/>
      <c r="R71" s="151"/>
      <c r="S71" s="151"/>
      <c r="T71" s="151"/>
      <c r="U71" s="151"/>
      <c r="V71" s="151"/>
      <c r="W71" s="151"/>
      <c r="X71" s="151"/>
      <c r="Y71" s="151"/>
      <c r="Z71" s="145"/>
      <c r="AA71" s="145"/>
      <c r="AB71" s="145"/>
      <c r="AC71" s="145"/>
      <c r="AD71" s="145"/>
      <c r="AE71" s="145"/>
      <c r="AF71" s="145"/>
      <c r="AG71" s="145" t="s">
        <v>125</v>
      </c>
      <c r="AH71" s="145">
        <v>0</v>
      </c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</row>
    <row r="72" spans="1:60" outlineLevel="2" x14ac:dyDescent="0.2">
      <c r="A72" s="148"/>
      <c r="B72" s="149"/>
      <c r="C72" s="177" t="s">
        <v>214</v>
      </c>
      <c r="D72" s="152"/>
      <c r="E72" s="153">
        <v>15.4</v>
      </c>
      <c r="F72" s="151"/>
      <c r="G72" s="151"/>
      <c r="H72" s="151"/>
      <c r="I72" s="151"/>
      <c r="J72" s="151"/>
      <c r="K72" s="151"/>
      <c r="L72" s="151"/>
      <c r="M72" s="151"/>
      <c r="N72" s="150"/>
      <c r="O72" s="150"/>
      <c r="P72" s="150"/>
      <c r="Q72" s="150"/>
      <c r="R72" s="151"/>
      <c r="S72" s="151"/>
      <c r="T72" s="151"/>
      <c r="U72" s="151"/>
      <c r="V72" s="151"/>
      <c r="W72" s="151"/>
      <c r="X72" s="151"/>
      <c r="Y72" s="151"/>
      <c r="Z72" s="145"/>
      <c r="AA72" s="145"/>
      <c r="AB72" s="145"/>
      <c r="AC72" s="145"/>
      <c r="AD72" s="145"/>
      <c r="AE72" s="145"/>
      <c r="AF72" s="145"/>
      <c r="AG72" s="145" t="s">
        <v>125</v>
      </c>
      <c r="AH72" s="145">
        <v>0</v>
      </c>
      <c r="AI72" s="145"/>
      <c r="AJ72" s="145"/>
      <c r="AK72" s="145"/>
      <c r="AL72" s="145"/>
      <c r="AM72" s="145"/>
      <c r="AN72" s="145"/>
      <c r="AO72" s="145"/>
      <c r="AP72" s="145"/>
      <c r="AQ72" s="145"/>
      <c r="AR72" s="145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5"/>
      <c r="BG72" s="145"/>
      <c r="BH72" s="145"/>
    </row>
    <row r="73" spans="1:60" outlineLevel="2" x14ac:dyDescent="0.2">
      <c r="A73" s="148"/>
      <c r="B73" s="149"/>
      <c r="C73" s="177" t="s">
        <v>215</v>
      </c>
      <c r="D73" s="152"/>
      <c r="E73" s="153">
        <v>4.2</v>
      </c>
      <c r="F73" s="151"/>
      <c r="G73" s="151"/>
      <c r="H73" s="151"/>
      <c r="I73" s="151"/>
      <c r="J73" s="151"/>
      <c r="K73" s="151"/>
      <c r="L73" s="151"/>
      <c r="M73" s="151"/>
      <c r="N73" s="150"/>
      <c r="O73" s="150"/>
      <c r="P73" s="150"/>
      <c r="Q73" s="150"/>
      <c r="R73" s="151"/>
      <c r="S73" s="151"/>
      <c r="T73" s="151"/>
      <c r="U73" s="151"/>
      <c r="V73" s="151"/>
      <c r="W73" s="151"/>
      <c r="X73" s="151"/>
      <c r="Y73" s="151"/>
      <c r="Z73" s="145"/>
      <c r="AA73" s="145"/>
      <c r="AB73" s="145"/>
      <c r="AC73" s="145"/>
      <c r="AD73" s="145"/>
      <c r="AE73" s="145"/>
      <c r="AF73" s="145"/>
      <c r="AG73" s="145" t="s">
        <v>125</v>
      </c>
      <c r="AH73" s="145">
        <v>0</v>
      </c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</row>
    <row r="74" spans="1:60" outlineLevel="2" x14ac:dyDescent="0.2">
      <c r="A74" s="148"/>
      <c r="B74" s="149"/>
      <c r="C74" s="177" t="s">
        <v>216</v>
      </c>
      <c r="D74" s="152"/>
      <c r="E74" s="153">
        <v>3.36</v>
      </c>
      <c r="F74" s="151"/>
      <c r="G74" s="151"/>
      <c r="H74" s="151"/>
      <c r="I74" s="151"/>
      <c r="J74" s="151"/>
      <c r="K74" s="151"/>
      <c r="L74" s="151"/>
      <c r="M74" s="151"/>
      <c r="N74" s="150"/>
      <c r="O74" s="150"/>
      <c r="P74" s="150"/>
      <c r="Q74" s="150"/>
      <c r="R74" s="151"/>
      <c r="S74" s="151"/>
      <c r="T74" s="151"/>
      <c r="U74" s="151"/>
      <c r="V74" s="151"/>
      <c r="W74" s="151"/>
      <c r="X74" s="151"/>
      <c r="Y74" s="151"/>
      <c r="Z74" s="145"/>
      <c r="AA74" s="145"/>
      <c r="AB74" s="145"/>
      <c r="AC74" s="145"/>
      <c r="AD74" s="145"/>
      <c r="AE74" s="145"/>
      <c r="AF74" s="145"/>
      <c r="AG74" s="145" t="s">
        <v>125</v>
      </c>
      <c r="AH74" s="145">
        <v>0</v>
      </c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</row>
    <row r="75" spans="1:60" outlineLevel="2" x14ac:dyDescent="0.2">
      <c r="A75" s="148"/>
      <c r="B75" s="149"/>
      <c r="C75" s="177" t="s">
        <v>217</v>
      </c>
      <c r="D75" s="152"/>
      <c r="E75" s="153">
        <v>21.7</v>
      </c>
      <c r="F75" s="151"/>
      <c r="G75" s="151"/>
      <c r="H75" s="151"/>
      <c r="I75" s="151"/>
      <c r="J75" s="151"/>
      <c r="K75" s="151"/>
      <c r="L75" s="151"/>
      <c r="M75" s="151"/>
      <c r="N75" s="150"/>
      <c r="O75" s="150"/>
      <c r="P75" s="150"/>
      <c r="Q75" s="150"/>
      <c r="R75" s="151"/>
      <c r="S75" s="151"/>
      <c r="T75" s="151"/>
      <c r="U75" s="151"/>
      <c r="V75" s="151"/>
      <c r="W75" s="151"/>
      <c r="X75" s="151"/>
      <c r="Y75" s="151"/>
      <c r="Z75" s="145"/>
      <c r="AA75" s="145"/>
      <c r="AB75" s="145"/>
      <c r="AC75" s="145"/>
      <c r="AD75" s="145"/>
      <c r="AE75" s="145"/>
      <c r="AF75" s="145"/>
      <c r="AG75" s="145" t="s">
        <v>125</v>
      </c>
      <c r="AH75" s="145">
        <v>0</v>
      </c>
      <c r="AI75" s="145"/>
      <c r="AJ75" s="145"/>
      <c r="AK75" s="145"/>
      <c r="AL75" s="145"/>
      <c r="AM75" s="145"/>
      <c r="AN75" s="145"/>
      <c r="AO75" s="145"/>
      <c r="AP75" s="145"/>
      <c r="AQ75" s="145"/>
      <c r="AR75" s="145"/>
      <c r="AS75" s="145"/>
      <c r="AT75" s="145"/>
      <c r="AU75" s="145"/>
      <c r="AV75" s="145"/>
      <c r="AW75" s="145"/>
      <c r="AX75" s="145"/>
      <c r="AY75" s="145"/>
      <c r="AZ75" s="145"/>
      <c r="BA75" s="145"/>
      <c r="BB75" s="145"/>
      <c r="BC75" s="145"/>
      <c r="BD75" s="145"/>
      <c r="BE75" s="145"/>
      <c r="BF75" s="145"/>
      <c r="BG75" s="145"/>
      <c r="BH75" s="145"/>
    </row>
    <row r="76" spans="1:60" outlineLevel="2" x14ac:dyDescent="0.2">
      <c r="A76" s="148"/>
      <c r="B76" s="149"/>
      <c r="C76" s="177" t="s">
        <v>218</v>
      </c>
      <c r="D76" s="152"/>
      <c r="E76" s="153">
        <v>5.5</v>
      </c>
      <c r="F76" s="151"/>
      <c r="G76" s="151"/>
      <c r="H76" s="151"/>
      <c r="I76" s="151"/>
      <c r="J76" s="151"/>
      <c r="K76" s="151"/>
      <c r="L76" s="151"/>
      <c r="M76" s="151"/>
      <c r="N76" s="150"/>
      <c r="O76" s="150"/>
      <c r="P76" s="150"/>
      <c r="Q76" s="150"/>
      <c r="R76" s="151"/>
      <c r="S76" s="151"/>
      <c r="T76" s="151"/>
      <c r="U76" s="151"/>
      <c r="V76" s="151"/>
      <c r="W76" s="151"/>
      <c r="X76" s="151"/>
      <c r="Y76" s="151"/>
      <c r="Z76" s="145"/>
      <c r="AA76" s="145"/>
      <c r="AB76" s="145"/>
      <c r="AC76" s="145"/>
      <c r="AD76" s="145"/>
      <c r="AE76" s="145"/>
      <c r="AF76" s="145"/>
      <c r="AG76" s="145" t="s">
        <v>125</v>
      </c>
      <c r="AH76" s="145">
        <v>0</v>
      </c>
      <c r="AI76" s="145"/>
      <c r="AJ76" s="145"/>
      <c r="AK76" s="145"/>
      <c r="AL76" s="145"/>
      <c r="AM76" s="145"/>
      <c r="AN76" s="145"/>
      <c r="AO76" s="145"/>
      <c r="AP76" s="145"/>
      <c r="AQ76" s="145"/>
      <c r="AR76" s="145"/>
      <c r="AS76" s="145"/>
      <c r="AT76" s="145"/>
      <c r="AU76" s="145"/>
      <c r="AV76" s="145"/>
      <c r="AW76" s="145"/>
      <c r="AX76" s="145"/>
      <c r="AY76" s="145"/>
      <c r="AZ76" s="145"/>
      <c r="BA76" s="145"/>
      <c r="BB76" s="145"/>
      <c r="BC76" s="145"/>
      <c r="BD76" s="145"/>
      <c r="BE76" s="145"/>
      <c r="BF76" s="145"/>
      <c r="BG76" s="145"/>
      <c r="BH76" s="145"/>
    </row>
    <row r="77" spans="1:60" outlineLevel="2" x14ac:dyDescent="0.2">
      <c r="A77" s="148"/>
      <c r="B77" s="149"/>
      <c r="C77" s="177" t="s">
        <v>157</v>
      </c>
      <c r="D77" s="152"/>
      <c r="E77" s="153">
        <v>3.2</v>
      </c>
      <c r="F77" s="151"/>
      <c r="G77" s="151"/>
      <c r="H77" s="151"/>
      <c r="I77" s="151"/>
      <c r="J77" s="151"/>
      <c r="K77" s="151"/>
      <c r="L77" s="151"/>
      <c r="M77" s="151"/>
      <c r="N77" s="150"/>
      <c r="O77" s="150"/>
      <c r="P77" s="150"/>
      <c r="Q77" s="150"/>
      <c r="R77" s="151"/>
      <c r="S77" s="151"/>
      <c r="T77" s="151"/>
      <c r="U77" s="151"/>
      <c r="V77" s="151"/>
      <c r="W77" s="151"/>
      <c r="X77" s="151"/>
      <c r="Y77" s="151"/>
      <c r="Z77" s="145"/>
      <c r="AA77" s="145"/>
      <c r="AB77" s="145"/>
      <c r="AC77" s="145"/>
      <c r="AD77" s="145"/>
      <c r="AE77" s="145"/>
      <c r="AF77" s="145"/>
      <c r="AG77" s="145" t="s">
        <v>125</v>
      </c>
      <c r="AH77" s="145">
        <v>0</v>
      </c>
      <c r="AI77" s="145"/>
      <c r="AJ77" s="145"/>
      <c r="AK77" s="145"/>
      <c r="AL77" s="145"/>
      <c r="AM77" s="145"/>
      <c r="AN77" s="145"/>
      <c r="AO77" s="145"/>
      <c r="AP77" s="145"/>
      <c r="AQ77" s="145"/>
      <c r="AR77" s="145"/>
      <c r="AS77" s="145"/>
      <c r="AT77" s="145"/>
      <c r="AU77" s="145"/>
      <c r="AV77" s="145"/>
      <c r="AW77" s="145"/>
      <c r="AX77" s="145"/>
      <c r="AY77" s="145"/>
      <c r="AZ77" s="145"/>
      <c r="BA77" s="145"/>
      <c r="BB77" s="145"/>
      <c r="BC77" s="145"/>
      <c r="BD77" s="145"/>
      <c r="BE77" s="145"/>
      <c r="BF77" s="145"/>
      <c r="BG77" s="145"/>
      <c r="BH77" s="145"/>
    </row>
    <row r="78" spans="1:60" outlineLevel="2" x14ac:dyDescent="0.2">
      <c r="A78" s="148"/>
      <c r="B78" s="149"/>
      <c r="C78" s="177" t="s">
        <v>156</v>
      </c>
      <c r="D78" s="152"/>
      <c r="E78" s="153">
        <v>42.5</v>
      </c>
      <c r="F78" s="151"/>
      <c r="G78" s="151"/>
      <c r="H78" s="151"/>
      <c r="I78" s="151"/>
      <c r="J78" s="151"/>
      <c r="K78" s="151"/>
      <c r="L78" s="151"/>
      <c r="M78" s="151"/>
      <c r="N78" s="150"/>
      <c r="O78" s="150"/>
      <c r="P78" s="150"/>
      <c r="Q78" s="150"/>
      <c r="R78" s="151"/>
      <c r="S78" s="151"/>
      <c r="T78" s="151"/>
      <c r="U78" s="151"/>
      <c r="V78" s="151"/>
      <c r="W78" s="151"/>
      <c r="X78" s="151"/>
      <c r="Y78" s="151"/>
      <c r="Z78" s="145"/>
      <c r="AA78" s="145"/>
      <c r="AB78" s="145"/>
      <c r="AC78" s="145"/>
      <c r="AD78" s="145"/>
      <c r="AE78" s="145"/>
      <c r="AF78" s="145"/>
      <c r="AG78" s="145" t="s">
        <v>125</v>
      </c>
      <c r="AH78" s="145">
        <v>0</v>
      </c>
      <c r="AI78" s="145"/>
      <c r="AJ78" s="145"/>
      <c r="AK78" s="145"/>
      <c r="AL78" s="145"/>
      <c r="AM78" s="145"/>
      <c r="AN78" s="145"/>
      <c r="AO78" s="145"/>
      <c r="AP78" s="145"/>
      <c r="AQ78" s="145"/>
      <c r="AR78" s="145"/>
      <c r="AS78" s="145"/>
      <c r="AT78" s="145"/>
      <c r="AU78" s="145"/>
      <c r="AV78" s="145"/>
      <c r="AW78" s="145"/>
      <c r="AX78" s="145"/>
      <c r="AY78" s="145"/>
      <c r="AZ78" s="145"/>
      <c r="BA78" s="145"/>
      <c r="BB78" s="145"/>
      <c r="BC78" s="145"/>
      <c r="BD78" s="145"/>
      <c r="BE78" s="145"/>
      <c r="BF78" s="145"/>
      <c r="BG78" s="145"/>
      <c r="BH78" s="145"/>
    </row>
    <row r="79" spans="1:60" outlineLevel="2" x14ac:dyDescent="0.2">
      <c r="A79" s="148"/>
      <c r="B79" s="149"/>
      <c r="C79" s="177" t="s">
        <v>219</v>
      </c>
      <c r="D79" s="152"/>
      <c r="E79" s="153">
        <v>4</v>
      </c>
      <c r="F79" s="151"/>
      <c r="G79" s="151"/>
      <c r="H79" s="151"/>
      <c r="I79" s="151"/>
      <c r="J79" s="151"/>
      <c r="K79" s="151"/>
      <c r="L79" s="151"/>
      <c r="M79" s="151"/>
      <c r="N79" s="150"/>
      <c r="O79" s="150"/>
      <c r="P79" s="150"/>
      <c r="Q79" s="150"/>
      <c r="R79" s="151"/>
      <c r="S79" s="151"/>
      <c r="T79" s="151"/>
      <c r="U79" s="151"/>
      <c r="V79" s="151"/>
      <c r="W79" s="151"/>
      <c r="X79" s="151"/>
      <c r="Y79" s="151"/>
      <c r="Z79" s="145"/>
      <c r="AA79" s="145"/>
      <c r="AB79" s="145"/>
      <c r="AC79" s="145"/>
      <c r="AD79" s="145"/>
      <c r="AE79" s="145"/>
      <c r="AF79" s="145"/>
      <c r="AG79" s="145" t="s">
        <v>125</v>
      </c>
      <c r="AH79" s="145">
        <v>0</v>
      </c>
      <c r="AI79" s="145"/>
      <c r="AJ79" s="145"/>
      <c r="AK79" s="145"/>
      <c r="AL79" s="145"/>
      <c r="AM79" s="145"/>
      <c r="AN79" s="145"/>
      <c r="AO79" s="145"/>
      <c r="AP79" s="145"/>
      <c r="AQ79" s="145"/>
      <c r="AR79" s="145"/>
      <c r="AS79" s="145"/>
      <c r="AT79" s="145"/>
      <c r="AU79" s="145"/>
      <c r="AV79" s="145"/>
      <c r="AW79" s="145"/>
      <c r="AX79" s="145"/>
      <c r="AY79" s="145"/>
      <c r="AZ79" s="145"/>
      <c r="BA79" s="145"/>
      <c r="BB79" s="145"/>
      <c r="BC79" s="145"/>
      <c r="BD79" s="145"/>
      <c r="BE79" s="145"/>
      <c r="BF79" s="145"/>
      <c r="BG79" s="145"/>
      <c r="BH79" s="145"/>
    </row>
    <row r="80" spans="1:60" outlineLevel="2" x14ac:dyDescent="0.2">
      <c r="A80" s="148"/>
      <c r="B80" s="149"/>
      <c r="C80" s="177" t="s">
        <v>220</v>
      </c>
      <c r="D80" s="152"/>
      <c r="E80" s="153">
        <v>13.3</v>
      </c>
      <c r="F80" s="151"/>
      <c r="G80" s="151"/>
      <c r="H80" s="151"/>
      <c r="I80" s="151"/>
      <c r="J80" s="151"/>
      <c r="K80" s="151"/>
      <c r="L80" s="151"/>
      <c r="M80" s="151"/>
      <c r="N80" s="150"/>
      <c r="O80" s="150"/>
      <c r="P80" s="150"/>
      <c r="Q80" s="150"/>
      <c r="R80" s="151"/>
      <c r="S80" s="151"/>
      <c r="T80" s="151"/>
      <c r="U80" s="151"/>
      <c r="V80" s="151"/>
      <c r="W80" s="151"/>
      <c r="X80" s="151"/>
      <c r="Y80" s="151"/>
      <c r="Z80" s="145"/>
      <c r="AA80" s="145"/>
      <c r="AB80" s="145"/>
      <c r="AC80" s="145"/>
      <c r="AD80" s="145"/>
      <c r="AE80" s="145"/>
      <c r="AF80" s="145"/>
      <c r="AG80" s="145" t="s">
        <v>125</v>
      </c>
      <c r="AH80" s="145">
        <v>0</v>
      </c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5"/>
      <c r="AZ80" s="145"/>
      <c r="BA80" s="145"/>
      <c r="BB80" s="145"/>
      <c r="BC80" s="145"/>
      <c r="BD80" s="145"/>
      <c r="BE80" s="145"/>
      <c r="BF80" s="145"/>
      <c r="BG80" s="145"/>
      <c r="BH80" s="145"/>
    </row>
    <row r="81" spans="1:60" outlineLevel="2" x14ac:dyDescent="0.2">
      <c r="A81" s="148"/>
      <c r="B81" s="149"/>
      <c r="C81" s="177" t="s">
        <v>221</v>
      </c>
      <c r="D81" s="152"/>
      <c r="E81" s="153">
        <v>3</v>
      </c>
      <c r="F81" s="151"/>
      <c r="G81" s="151"/>
      <c r="H81" s="151"/>
      <c r="I81" s="151"/>
      <c r="J81" s="151"/>
      <c r="K81" s="151"/>
      <c r="L81" s="151"/>
      <c r="M81" s="151"/>
      <c r="N81" s="150"/>
      <c r="O81" s="150"/>
      <c r="P81" s="150"/>
      <c r="Q81" s="150"/>
      <c r="R81" s="151"/>
      <c r="S81" s="151"/>
      <c r="T81" s="151"/>
      <c r="U81" s="151"/>
      <c r="V81" s="151"/>
      <c r="W81" s="151"/>
      <c r="X81" s="151"/>
      <c r="Y81" s="151"/>
      <c r="Z81" s="145"/>
      <c r="AA81" s="145"/>
      <c r="AB81" s="145"/>
      <c r="AC81" s="145"/>
      <c r="AD81" s="145"/>
      <c r="AE81" s="145"/>
      <c r="AF81" s="145"/>
      <c r="AG81" s="145" t="s">
        <v>125</v>
      </c>
      <c r="AH81" s="145">
        <v>0</v>
      </c>
      <c r="AI81" s="145"/>
      <c r="AJ81" s="145"/>
      <c r="AK81" s="145"/>
      <c r="AL81" s="145"/>
      <c r="AM81" s="145"/>
      <c r="AN81" s="145"/>
      <c r="AO81" s="145"/>
      <c r="AP81" s="145"/>
      <c r="AQ81" s="145"/>
      <c r="AR81" s="145"/>
      <c r="AS81" s="145"/>
      <c r="AT81" s="145"/>
      <c r="AU81" s="145"/>
      <c r="AV81" s="145"/>
      <c r="AW81" s="145"/>
      <c r="AX81" s="145"/>
      <c r="AY81" s="145"/>
      <c r="AZ81" s="145"/>
      <c r="BA81" s="145"/>
      <c r="BB81" s="145"/>
      <c r="BC81" s="145"/>
      <c r="BD81" s="145"/>
      <c r="BE81" s="145"/>
      <c r="BF81" s="145"/>
      <c r="BG81" s="145"/>
      <c r="BH81" s="145"/>
    </row>
    <row r="82" spans="1:60" outlineLevel="2" x14ac:dyDescent="0.2">
      <c r="A82" s="148"/>
      <c r="B82" s="149"/>
      <c r="C82" s="177" t="s">
        <v>222</v>
      </c>
      <c r="D82" s="152"/>
      <c r="E82" s="153">
        <v>4.5999999999999996</v>
      </c>
      <c r="F82" s="151"/>
      <c r="G82" s="151"/>
      <c r="H82" s="151"/>
      <c r="I82" s="151"/>
      <c r="J82" s="151"/>
      <c r="K82" s="151"/>
      <c r="L82" s="151"/>
      <c r="M82" s="151"/>
      <c r="N82" s="150"/>
      <c r="O82" s="150"/>
      <c r="P82" s="150"/>
      <c r="Q82" s="150"/>
      <c r="R82" s="151"/>
      <c r="S82" s="151"/>
      <c r="T82" s="151"/>
      <c r="U82" s="151"/>
      <c r="V82" s="151"/>
      <c r="W82" s="151"/>
      <c r="X82" s="151"/>
      <c r="Y82" s="151"/>
      <c r="Z82" s="145"/>
      <c r="AA82" s="145"/>
      <c r="AB82" s="145"/>
      <c r="AC82" s="145"/>
      <c r="AD82" s="145"/>
      <c r="AE82" s="145"/>
      <c r="AF82" s="145"/>
      <c r="AG82" s="145" t="s">
        <v>125</v>
      </c>
      <c r="AH82" s="145">
        <v>0</v>
      </c>
      <c r="AI82" s="145"/>
      <c r="AJ82" s="145"/>
      <c r="AK82" s="145"/>
      <c r="AL82" s="145"/>
      <c r="AM82" s="145"/>
      <c r="AN82" s="145"/>
      <c r="AO82" s="145"/>
      <c r="AP82" s="145"/>
      <c r="AQ82" s="145"/>
      <c r="AR82" s="145"/>
      <c r="AS82" s="145"/>
      <c r="AT82" s="145"/>
      <c r="AU82" s="145"/>
      <c r="AV82" s="145"/>
      <c r="AW82" s="145"/>
      <c r="AX82" s="145"/>
      <c r="AY82" s="145"/>
      <c r="AZ82" s="145"/>
      <c r="BA82" s="145"/>
      <c r="BB82" s="145"/>
      <c r="BC82" s="145"/>
      <c r="BD82" s="145"/>
      <c r="BE82" s="145"/>
      <c r="BF82" s="145"/>
      <c r="BG82" s="145"/>
      <c r="BH82" s="145"/>
    </row>
    <row r="83" spans="1:60" ht="22.5" x14ac:dyDescent="0.2">
      <c r="A83" s="162">
        <v>26</v>
      </c>
      <c r="B83" s="163" t="s">
        <v>223</v>
      </c>
      <c r="C83" s="176" t="s">
        <v>224</v>
      </c>
      <c r="D83" s="164" t="s">
        <v>225</v>
      </c>
      <c r="E83" s="165">
        <v>73.3</v>
      </c>
      <c r="F83" s="166">
        <v>182</v>
      </c>
      <c r="G83" s="167">
        <v>13340.6</v>
      </c>
      <c r="H83" s="151">
        <v>16.09</v>
      </c>
      <c r="I83" s="151">
        <v>1179.3969999999999</v>
      </c>
      <c r="J83" s="151">
        <v>165.91</v>
      </c>
      <c r="K83" s="151">
        <v>12161.203</v>
      </c>
      <c r="L83" s="151">
        <v>21</v>
      </c>
      <c r="M83" s="151">
        <v>16142.126</v>
      </c>
      <c r="N83" s="150">
        <v>3.2000000000000003E-4</v>
      </c>
      <c r="O83" s="150">
        <v>2.3456000000000001E-2</v>
      </c>
      <c r="P83" s="150">
        <v>0</v>
      </c>
      <c r="Q83" s="150">
        <v>0</v>
      </c>
      <c r="R83" s="151"/>
      <c r="S83" s="151" t="s">
        <v>119</v>
      </c>
      <c r="T83" s="151" t="s">
        <v>119</v>
      </c>
      <c r="U83" s="151">
        <v>0.23599999999999999</v>
      </c>
      <c r="V83" s="151">
        <v>17.2988</v>
      </c>
      <c r="W83" s="151"/>
      <c r="X83" s="151" t="s">
        <v>121</v>
      </c>
      <c r="Y83" s="151" t="s">
        <v>122</v>
      </c>
      <c r="Z83" s="145"/>
      <c r="AA83" s="145"/>
      <c r="AB83" s="145"/>
      <c r="AC83" s="145"/>
      <c r="AD83" s="145"/>
      <c r="AE83" s="145"/>
      <c r="AF83" s="145"/>
      <c r="AG83" s="145" t="s">
        <v>123</v>
      </c>
      <c r="AH83" s="145"/>
      <c r="AI83" s="145"/>
      <c r="AJ83" s="145"/>
      <c r="AK83" s="145"/>
      <c r="AL83" s="145"/>
      <c r="AM83" s="145"/>
      <c r="AN83" s="145"/>
      <c r="AO83" s="145"/>
      <c r="AP83" s="145"/>
      <c r="AQ83" s="145"/>
      <c r="AR83" s="145"/>
      <c r="AS83" s="145"/>
      <c r="AT83" s="145"/>
      <c r="AU83" s="145"/>
      <c r="AV83" s="145"/>
      <c r="AW83" s="145"/>
      <c r="AX83" s="145"/>
      <c r="AY83" s="145"/>
      <c r="AZ83" s="145"/>
      <c r="BA83" s="145"/>
      <c r="BB83" s="145"/>
      <c r="BC83" s="145"/>
      <c r="BD83" s="145"/>
      <c r="BE83" s="145"/>
      <c r="BF83" s="145"/>
      <c r="BG83" s="145"/>
      <c r="BH83" s="145"/>
    </row>
    <row r="84" spans="1:60" outlineLevel="1" x14ac:dyDescent="0.2">
      <c r="A84" s="148"/>
      <c r="B84" s="149"/>
      <c r="C84" s="177" t="s">
        <v>226</v>
      </c>
      <c r="D84" s="152"/>
      <c r="E84" s="153"/>
      <c r="F84" s="151"/>
      <c r="G84" s="151"/>
      <c r="H84" s="151"/>
      <c r="I84" s="151"/>
      <c r="J84" s="151"/>
      <c r="K84" s="151"/>
      <c r="L84" s="151"/>
      <c r="M84" s="151"/>
      <c r="N84" s="150"/>
      <c r="O84" s="150"/>
      <c r="P84" s="150"/>
      <c r="Q84" s="150"/>
      <c r="R84" s="151"/>
      <c r="S84" s="151"/>
      <c r="T84" s="151"/>
      <c r="U84" s="151"/>
      <c r="V84" s="151"/>
      <c r="W84" s="151"/>
      <c r="X84" s="151"/>
      <c r="Y84" s="151"/>
      <c r="Z84" s="145"/>
      <c r="AA84" s="145"/>
      <c r="AB84" s="145"/>
      <c r="AC84" s="145"/>
      <c r="AD84" s="145"/>
      <c r="AE84" s="145"/>
      <c r="AF84" s="145"/>
      <c r="AG84" s="145" t="s">
        <v>125</v>
      </c>
      <c r="AH84" s="145">
        <v>0</v>
      </c>
      <c r="AI84" s="145"/>
      <c r="AJ84" s="145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/>
      <c r="BG84" s="145"/>
      <c r="BH84" s="145"/>
    </row>
    <row r="85" spans="1:60" outlineLevel="2" x14ac:dyDescent="0.2">
      <c r="A85" s="148"/>
      <c r="B85" s="149"/>
      <c r="C85" s="177" t="s">
        <v>227</v>
      </c>
      <c r="D85" s="152"/>
      <c r="E85" s="153">
        <v>14</v>
      </c>
      <c r="F85" s="151"/>
      <c r="G85" s="151"/>
      <c r="H85" s="151"/>
      <c r="I85" s="151"/>
      <c r="J85" s="151"/>
      <c r="K85" s="151"/>
      <c r="L85" s="151"/>
      <c r="M85" s="151"/>
      <c r="N85" s="150"/>
      <c r="O85" s="150"/>
      <c r="P85" s="150"/>
      <c r="Q85" s="150"/>
      <c r="R85" s="151"/>
      <c r="S85" s="151"/>
      <c r="T85" s="151"/>
      <c r="U85" s="151"/>
      <c r="V85" s="151"/>
      <c r="W85" s="151"/>
      <c r="X85" s="151"/>
      <c r="Y85" s="151"/>
      <c r="Z85" s="145"/>
      <c r="AA85" s="145"/>
      <c r="AB85" s="145"/>
      <c r="AC85" s="145"/>
      <c r="AD85" s="145"/>
      <c r="AE85" s="145"/>
      <c r="AF85" s="145"/>
      <c r="AG85" s="145" t="s">
        <v>125</v>
      </c>
      <c r="AH85" s="145">
        <v>0</v>
      </c>
      <c r="AI85" s="145"/>
      <c r="AJ85" s="145"/>
      <c r="AK85" s="145"/>
      <c r="AL85" s="145"/>
      <c r="AM85" s="145"/>
      <c r="AN85" s="145"/>
      <c r="AO85" s="145"/>
      <c r="AP85" s="145"/>
      <c r="AQ85" s="145"/>
      <c r="AR85" s="145"/>
      <c r="AS85" s="145"/>
      <c r="AT85" s="145"/>
      <c r="AU85" s="145"/>
      <c r="AV85" s="145"/>
      <c r="AW85" s="145"/>
      <c r="AX85" s="145"/>
      <c r="AY85" s="145"/>
      <c r="AZ85" s="145"/>
      <c r="BA85" s="145"/>
      <c r="BB85" s="145"/>
      <c r="BC85" s="145"/>
      <c r="BD85" s="145"/>
      <c r="BE85" s="145"/>
      <c r="BF85" s="145"/>
      <c r="BG85" s="145"/>
      <c r="BH85" s="145"/>
    </row>
    <row r="86" spans="1:60" outlineLevel="2" x14ac:dyDescent="0.2">
      <c r="A86" s="148"/>
      <c r="B86" s="149"/>
      <c r="C86" s="177" t="s">
        <v>228</v>
      </c>
      <c r="D86" s="152"/>
      <c r="E86" s="153">
        <v>18.600000000000001</v>
      </c>
      <c r="F86" s="151"/>
      <c r="G86" s="151"/>
      <c r="H86" s="151"/>
      <c r="I86" s="151"/>
      <c r="J86" s="151"/>
      <c r="K86" s="151"/>
      <c r="L86" s="151"/>
      <c r="M86" s="151"/>
      <c r="N86" s="150"/>
      <c r="O86" s="150"/>
      <c r="P86" s="150"/>
      <c r="Q86" s="150"/>
      <c r="R86" s="151"/>
      <c r="S86" s="151"/>
      <c r="T86" s="151"/>
      <c r="U86" s="151"/>
      <c r="V86" s="151"/>
      <c r="W86" s="151"/>
      <c r="X86" s="151"/>
      <c r="Y86" s="151"/>
      <c r="Z86" s="145"/>
      <c r="AA86" s="145"/>
      <c r="AB86" s="145"/>
      <c r="AC86" s="145"/>
      <c r="AD86" s="145"/>
      <c r="AE86" s="145"/>
      <c r="AF86" s="145"/>
      <c r="AG86" s="145" t="s">
        <v>125</v>
      </c>
      <c r="AH86" s="145">
        <v>0</v>
      </c>
      <c r="AI86" s="145"/>
      <c r="AJ86" s="145"/>
      <c r="AK86" s="145"/>
      <c r="AL86" s="145"/>
      <c r="AM86" s="145"/>
      <c r="AN86" s="145"/>
      <c r="AO86" s="145"/>
      <c r="AP86" s="145"/>
      <c r="AQ86" s="145"/>
      <c r="AR86" s="145"/>
      <c r="AS86" s="145"/>
      <c r="AT86" s="145"/>
      <c r="AU86" s="145"/>
      <c r="AV86" s="145"/>
      <c r="AW86" s="145"/>
      <c r="AX86" s="145"/>
      <c r="AY86" s="145"/>
      <c r="AZ86" s="145"/>
      <c r="BA86" s="145"/>
      <c r="BB86" s="145"/>
      <c r="BC86" s="145"/>
      <c r="BD86" s="145"/>
      <c r="BE86" s="145"/>
      <c r="BF86" s="145"/>
      <c r="BG86" s="145"/>
      <c r="BH86" s="145"/>
    </row>
    <row r="87" spans="1:60" outlineLevel="2" x14ac:dyDescent="0.2">
      <c r="A87" s="148"/>
      <c r="B87" s="149"/>
      <c r="C87" s="177" t="s">
        <v>229</v>
      </c>
      <c r="D87" s="152"/>
      <c r="E87" s="153">
        <v>7.65</v>
      </c>
      <c r="F87" s="151"/>
      <c r="G87" s="151"/>
      <c r="H87" s="151"/>
      <c r="I87" s="151"/>
      <c r="J87" s="151"/>
      <c r="K87" s="151"/>
      <c r="L87" s="151"/>
      <c r="M87" s="151"/>
      <c r="N87" s="150"/>
      <c r="O87" s="150"/>
      <c r="P87" s="150"/>
      <c r="Q87" s="150"/>
      <c r="R87" s="151"/>
      <c r="S87" s="151"/>
      <c r="T87" s="151"/>
      <c r="U87" s="151"/>
      <c r="V87" s="151"/>
      <c r="W87" s="151"/>
      <c r="X87" s="151"/>
      <c r="Y87" s="151"/>
      <c r="Z87" s="145"/>
      <c r="AA87" s="145"/>
      <c r="AB87" s="145"/>
      <c r="AC87" s="145"/>
      <c r="AD87" s="145"/>
      <c r="AE87" s="145"/>
      <c r="AF87" s="145"/>
      <c r="AG87" s="145" t="s">
        <v>125</v>
      </c>
      <c r="AH87" s="145">
        <v>0</v>
      </c>
      <c r="AI87" s="145"/>
      <c r="AJ87" s="145"/>
      <c r="AK87" s="145"/>
      <c r="AL87" s="145"/>
      <c r="AM87" s="145"/>
      <c r="AN87" s="145"/>
      <c r="AO87" s="145"/>
      <c r="AP87" s="145"/>
      <c r="AQ87" s="145"/>
      <c r="AR87" s="145"/>
      <c r="AS87" s="145"/>
      <c r="AT87" s="145"/>
      <c r="AU87" s="145"/>
      <c r="AV87" s="145"/>
      <c r="AW87" s="145"/>
      <c r="AX87" s="145"/>
      <c r="AY87" s="145"/>
      <c r="AZ87" s="145"/>
      <c r="BA87" s="145"/>
      <c r="BB87" s="145"/>
      <c r="BC87" s="145"/>
      <c r="BD87" s="145"/>
      <c r="BE87" s="145"/>
      <c r="BF87" s="145"/>
      <c r="BG87" s="145"/>
      <c r="BH87" s="145"/>
    </row>
    <row r="88" spans="1:60" outlineLevel="2" x14ac:dyDescent="0.2">
      <c r="A88" s="148"/>
      <c r="B88" s="149"/>
      <c r="C88" s="177" t="s">
        <v>230</v>
      </c>
      <c r="D88" s="152"/>
      <c r="E88" s="153">
        <v>5.6</v>
      </c>
      <c r="F88" s="151"/>
      <c r="G88" s="151"/>
      <c r="H88" s="151"/>
      <c r="I88" s="151"/>
      <c r="J88" s="151"/>
      <c r="K88" s="151"/>
      <c r="L88" s="151"/>
      <c r="M88" s="151"/>
      <c r="N88" s="150"/>
      <c r="O88" s="150"/>
      <c r="P88" s="150"/>
      <c r="Q88" s="150"/>
      <c r="R88" s="151"/>
      <c r="S88" s="151"/>
      <c r="T88" s="151"/>
      <c r="U88" s="151"/>
      <c r="V88" s="151"/>
      <c r="W88" s="151"/>
      <c r="X88" s="151"/>
      <c r="Y88" s="151"/>
      <c r="Z88" s="145"/>
      <c r="AA88" s="145"/>
      <c r="AB88" s="145"/>
      <c r="AC88" s="145"/>
      <c r="AD88" s="145"/>
      <c r="AE88" s="145"/>
      <c r="AF88" s="145"/>
      <c r="AG88" s="145" t="s">
        <v>125</v>
      </c>
      <c r="AH88" s="145">
        <v>0</v>
      </c>
      <c r="AI88" s="145"/>
      <c r="AJ88" s="145"/>
      <c r="AK88" s="145"/>
      <c r="AL88" s="145"/>
      <c r="AM88" s="145"/>
      <c r="AN88" s="145"/>
      <c r="AO88" s="145"/>
      <c r="AP88" s="145"/>
      <c r="AQ88" s="145"/>
      <c r="AR88" s="145"/>
      <c r="AS88" s="145"/>
      <c r="AT88" s="145"/>
      <c r="AU88" s="145"/>
      <c r="AV88" s="145"/>
      <c r="AW88" s="145"/>
      <c r="AX88" s="145"/>
      <c r="AY88" s="145"/>
      <c r="AZ88" s="145"/>
      <c r="BA88" s="145"/>
      <c r="BB88" s="145"/>
      <c r="BC88" s="145"/>
      <c r="BD88" s="145"/>
      <c r="BE88" s="145"/>
      <c r="BF88" s="145"/>
      <c r="BG88" s="145"/>
      <c r="BH88" s="145"/>
    </row>
    <row r="89" spans="1:60" outlineLevel="2" x14ac:dyDescent="0.2">
      <c r="A89" s="148"/>
      <c r="B89" s="149"/>
      <c r="C89" s="177" t="s">
        <v>231</v>
      </c>
      <c r="D89" s="152"/>
      <c r="E89" s="153">
        <v>5.5</v>
      </c>
      <c r="F89" s="151"/>
      <c r="G89" s="151"/>
      <c r="H89" s="151"/>
      <c r="I89" s="151"/>
      <c r="J89" s="151"/>
      <c r="K89" s="151"/>
      <c r="L89" s="151"/>
      <c r="M89" s="151"/>
      <c r="N89" s="150"/>
      <c r="O89" s="150"/>
      <c r="P89" s="150"/>
      <c r="Q89" s="150"/>
      <c r="R89" s="151"/>
      <c r="S89" s="151"/>
      <c r="T89" s="151"/>
      <c r="U89" s="151"/>
      <c r="V89" s="151"/>
      <c r="W89" s="151"/>
      <c r="X89" s="151"/>
      <c r="Y89" s="151"/>
      <c r="Z89" s="145"/>
      <c r="AA89" s="145"/>
      <c r="AB89" s="145"/>
      <c r="AC89" s="145"/>
      <c r="AD89" s="145"/>
      <c r="AE89" s="145"/>
      <c r="AF89" s="145"/>
      <c r="AG89" s="145" t="s">
        <v>125</v>
      </c>
      <c r="AH89" s="145">
        <v>0</v>
      </c>
      <c r="AI89" s="145"/>
      <c r="AJ89" s="145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</row>
    <row r="90" spans="1:60" outlineLevel="2" x14ac:dyDescent="0.2">
      <c r="A90" s="148"/>
      <c r="B90" s="149"/>
      <c r="C90" s="177" t="s">
        <v>232</v>
      </c>
      <c r="D90" s="152"/>
      <c r="E90" s="153">
        <v>13.55</v>
      </c>
      <c r="F90" s="151"/>
      <c r="G90" s="151"/>
      <c r="H90" s="151"/>
      <c r="I90" s="151"/>
      <c r="J90" s="151"/>
      <c r="K90" s="151"/>
      <c r="L90" s="151"/>
      <c r="M90" s="151"/>
      <c r="N90" s="150"/>
      <c r="O90" s="150"/>
      <c r="P90" s="150"/>
      <c r="Q90" s="150"/>
      <c r="R90" s="151"/>
      <c r="S90" s="151"/>
      <c r="T90" s="151"/>
      <c r="U90" s="151"/>
      <c r="V90" s="151"/>
      <c r="W90" s="151"/>
      <c r="X90" s="151"/>
      <c r="Y90" s="151"/>
      <c r="Z90" s="145"/>
      <c r="AA90" s="145"/>
      <c r="AB90" s="145"/>
      <c r="AC90" s="145"/>
      <c r="AD90" s="145"/>
      <c r="AE90" s="145"/>
      <c r="AF90" s="145"/>
      <c r="AG90" s="145" t="s">
        <v>125</v>
      </c>
      <c r="AH90" s="145">
        <v>0</v>
      </c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</row>
    <row r="91" spans="1:60" outlineLevel="2" x14ac:dyDescent="0.2">
      <c r="A91" s="148"/>
      <c r="B91" s="149"/>
      <c r="C91" s="177" t="s">
        <v>233</v>
      </c>
      <c r="D91" s="152"/>
      <c r="E91" s="153">
        <v>8.4</v>
      </c>
      <c r="F91" s="151"/>
      <c r="G91" s="151"/>
      <c r="H91" s="151"/>
      <c r="I91" s="151"/>
      <c r="J91" s="151"/>
      <c r="K91" s="151"/>
      <c r="L91" s="151"/>
      <c r="M91" s="151"/>
      <c r="N91" s="150"/>
      <c r="O91" s="150"/>
      <c r="P91" s="150"/>
      <c r="Q91" s="150"/>
      <c r="R91" s="151"/>
      <c r="S91" s="151"/>
      <c r="T91" s="151"/>
      <c r="U91" s="151"/>
      <c r="V91" s="151"/>
      <c r="W91" s="151"/>
      <c r="X91" s="151"/>
      <c r="Y91" s="151"/>
      <c r="Z91" s="145"/>
      <c r="AA91" s="145"/>
      <c r="AB91" s="145"/>
      <c r="AC91" s="145"/>
      <c r="AD91" s="145"/>
      <c r="AE91" s="145"/>
      <c r="AF91" s="145"/>
      <c r="AG91" s="145" t="s">
        <v>125</v>
      </c>
      <c r="AH91" s="145">
        <v>0</v>
      </c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</row>
    <row r="92" spans="1:60" x14ac:dyDescent="0.2">
      <c r="A92" s="162">
        <v>27</v>
      </c>
      <c r="B92" s="163" t="s">
        <v>234</v>
      </c>
      <c r="C92" s="176" t="s">
        <v>235</v>
      </c>
      <c r="D92" s="164" t="s">
        <v>225</v>
      </c>
      <c r="E92" s="165">
        <v>73.3</v>
      </c>
      <c r="F92" s="166">
        <v>128</v>
      </c>
      <c r="G92" s="167">
        <v>9382.4</v>
      </c>
      <c r="H92" s="151">
        <v>5.66</v>
      </c>
      <c r="I92" s="151">
        <v>414.87799999999999</v>
      </c>
      <c r="J92" s="151">
        <v>122.34</v>
      </c>
      <c r="K92" s="151">
        <v>8967.521999999999</v>
      </c>
      <c r="L92" s="151">
        <v>21</v>
      </c>
      <c r="M92" s="151">
        <v>11352.704</v>
      </c>
      <c r="N92" s="150">
        <v>0</v>
      </c>
      <c r="O92" s="150">
        <v>0</v>
      </c>
      <c r="P92" s="150">
        <v>0</v>
      </c>
      <c r="Q92" s="150">
        <v>0</v>
      </c>
      <c r="R92" s="151"/>
      <c r="S92" s="151" t="s">
        <v>119</v>
      </c>
      <c r="T92" s="151" t="s">
        <v>119</v>
      </c>
      <c r="U92" s="151">
        <v>0.154</v>
      </c>
      <c r="V92" s="151">
        <v>11.2882</v>
      </c>
      <c r="W92" s="151"/>
      <c r="X92" s="151" t="s">
        <v>121</v>
      </c>
      <c r="Y92" s="151" t="s">
        <v>122</v>
      </c>
      <c r="Z92" s="145"/>
      <c r="AA92" s="145"/>
      <c r="AB92" s="145"/>
      <c r="AC92" s="145"/>
      <c r="AD92" s="145"/>
      <c r="AE92" s="145"/>
      <c r="AF92" s="145"/>
      <c r="AG92" s="145" t="s">
        <v>123</v>
      </c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145"/>
      <c r="BG92" s="145"/>
      <c r="BH92" s="145"/>
    </row>
    <row r="93" spans="1:60" outlineLevel="1" x14ac:dyDescent="0.2">
      <c r="A93" s="148"/>
      <c r="B93" s="149"/>
      <c r="C93" s="177" t="s">
        <v>236</v>
      </c>
      <c r="D93" s="152"/>
      <c r="E93" s="153"/>
      <c r="F93" s="151"/>
      <c r="G93" s="151"/>
      <c r="H93" s="151"/>
      <c r="I93" s="151"/>
      <c r="J93" s="151"/>
      <c r="K93" s="151"/>
      <c r="L93" s="151"/>
      <c r="M93" s="151"/>
      <c r="N93" s="150"/>
      <c r="O93" s="150"/>
      <c r="P93" s="150"/>
      <c r="Q93" s="150"/>
      <c r="R93" s="151"/>
      <c r="S93" s="151"/>
      <c r="T93" s="151"/>
      <c r="U93" s="151"/>
      <c r="V93" s="151"/>
      <c r="W93" s="151"/>
      <c r="X93" s="151"/>
      <c r="Y93" s="151"/>
      <c r="Z93" s="145"/>
      <c r="AA93" s="145"/>
      <c r="AB93" s="145"/>
      <c r="AC93" s="145"/>
      <c r="AD93" s="145"/>
      <c r="AE93" s="145"/>
      <c r="AF93" s="145"/>
      <c r="AG93" s="145" t="s">
        <v>125</v>
      </c>
      <c r="AH93" s="145">
        <v>0</v>
      </c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</row>
    <row r="94" spans="1:60" outlineLevel="2" x14ac:dyDescent="0.2">
      <c r="A94" s="148"/>
      <c r="B94" s="149"/>
      <c r="C94" s="177" t="s">
        <v>237</v>
      </c>
      <c r="D94" s="152"/>
      <c r="E94" s="153">
        <v>73.3</v>
      </c>
      <c r="F94" s="151"/>
      <c r="G94" s="151"/>
      <c r="H94" s="151"/>
      <c r="I94" s="151"/>
      <c r="J94" s="151"/>
      <c r="K94" s="151"/>
      <c r="L94" s="151"/>
      <c r="M94" s="151"/>
      <c r="N94" s="150"/>
      <c r="O94" s="150"/>
      <c r="P94" s="150"/>
      <c r="Q94" s="150"/>
      <c r="R94" s="151"/>
      <c r="S94" s="151"/>
      <c r="T94" s="151"/>
      <c r="U94" s="151"/>
      <c r="V94" s="151"/>
      <c r="W94" s="151"/>
      <c r="X94" s="151"/>
      <c r="Y94" s="151"/>
      <c r="Z94" s="145"/>
      <c r="AA94" s="145"/>
      <c r="AB94" s="145"/>
      <c r="AC94" s="145"/>
      <c r="AD94" s="145"/>
      <c r="AE94" s="145"/>
      <c r="AF94" s="145"/>
      <c r="AG94" s="145" t="s">
        <v>125</v>
      </c>
      <c r="AH94" s="145">
        <v>5</v>
      </c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5"/>
      <c r="AT94" s="145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5"/>
      <c r="BG94" s="145"/>
      <c r="BH94" s="145"/>
    </row>
    <row r="95" spans="1:60" x14ac:dyDescent="0.2">
      <c r="A95" s="162">
        <v>28</v>
      </c>
      <c r="B95" s="163" t="s">
        <v>238</v>
      </c>
      <c r="C95" s="176" t="s">
        <v>239</v>
      </c>
      <c r="D95" s="164" t="s">
        <v>169</v>
      </c>
      <c r="E95" s="165">
        <v>36.228000000000002</v>
      </c>
      <c r="F95" s="166">
        <v>149</v>
      </c>
      <c r="G95" s="167">
        <v>5397.97</v>
      </c>
      <c r="H95" s="151">
        <v>149</v>
      </c>
      <c r="I95" s="151">
        <v>5397.9720000000007</v>
      </c>
      <c r="J95" s="151">
        <v>0</v>
      </c>
      <c r="K95" s="151">
        <v>0</v>
      </c>
      <c r="L95" s="151">
        <v>21</v>
      </c>
      <c r="M95" s="151">
        <v>6531.5437000000002</v>
      </c>
      <c r="N95" s="150">
        <v>1E-3</v>
      </c>
      <c r="O95" s="150">
        <v>3.6228000000000003E-2</v>
      </c>
      <c r="P95" s="150">
        <v>0</v>
      </c>
      <c r="Q95" s="150">
        <v>0</v>
      </c>
      <c r="R95" s="151" t="s">
        <v>170</v>
      </c>
      <c r="S95" s="151" t="s">
        <v>119</v>
      </c>
      <c r="T95" s="151" t="s">
        <v>120</v>
      </c>
      <c r="U95" s="151">
        <v>0</v>
      </c>
      <c r="V95" s="151">
        <v>0</v>
      </c>
      <c r="W95" s="151"/>
      <c r="X95" s="151" t="s">
        <v>171</v>
      </c>
      <c r="Y95" s="151" t="s">
        <v>122</v>
      </c>
      <c r="Z95" s="145"/>
      <c r="AA95" s="145"/>
      <c r="AB95" s="145"/>
      <c r="AC95" s="145"/>
      <c r="AD95" s="145"/>
      <c r="AE95" s="145"/>
      <c r="AF95" s="145"/>
      <c r="AG95" s="145" t="s">
        <v>172</v>
      </c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</row>
    <row r="96" spans="1:60" outlineLevel="1" x14ac:dyDescent="0.2">
      <c r="A96" s="148"/>
      <c r="B96" s="149"/>
      <c r="C96" s="177" t="s">
        <v>240</v>
      </c>
      <c r="D96" s="152"/>
      <c r="E96" s="153">
        <v>36.228000000000002</v>
      </c>
      <c r="F96" s="151"/>
      <c r="G96" s="151"/>
      <c r="H96" s="151"/>
      <c r="I96" s="151"/>
      <c r="J96" s="151"/>
      <c r="K96" s="151"/>
      <c r="L96" s="151"/>
      <c r="M96" s="151"/>
      <c r="N96" s="150"/>
      <c r="O96" s="150"/>
      <c r="P96" s="150"/>
      <c r="Q96" s="150"/>
      <c r="R96" s="151"/>
      <c r="S96" s="151"/>
      <c r="T96" s="151"/>
      <c r="U96" s="151"/>
      <c r="V96" s="151"/>
      <c r="W96" s="151"/>
      <c r="X96" s="151"/>
      <c r="Y96" s="151"/>
      <c r="Z96" s="145"/>
      <c r="AA96" s="145"/>
      <c r="AB96" s="145"/>
      <c r="AC96" s="145"/>
      <c r="AD96" s="145"/>
      <c r="AE96" s="145"/>
      <c r="AF96" s="145"/>
      <c r="AG96" s="145" t="s">
        <v>125</v>
      </c>
      <c r="AH96" s="145">
        <v>0</v>
      </c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</row>
    <row r="97" spans="1:60" ht="45" x14ac:dyDescent="0.2">
      <c r="A97" s="162">
        <v>29</v>
      </c>
      <c r="B97" s="163" t="s">
        <v>241</v>
      </c>
      <c r="C97" s="176" t="s">
        <v>242</v>
      </c>
      <c r="D97" s="164" t="s">
        <v>118</v>
      </c>
      <c r="E97" s="165">
        <v>9.8955000000000002</v>
      </c>
      <c r="F97" s="166">
        <v>696</v>
      </c>
      <c r="G97" s="167">
        <v>6887.27</v>
      </c>
      <c r="H97" s="151">
        <v>696</v>
      </c>
      <c r="I97" s="151">
        <v>6887.268</v>
      </c>
      <c r="J97" s="151">
        <v>0</v>
      </c>
      <c r="K97" s="151">
        <v>0</v>
      </c>
      <c r="L97" s="151">
        <v>21</v>
      </c>
      <c r="M97" s="151">
        <v>8333.5967000000001</v>
      </c>
      <c r="N97" s="150">
        <v>1.9199999999999998E-2</v>
      </c>
      <c r="O97" s="150">
        <v>0.18999359999999998</v>
      </c>
      <c r="P97" s="150">
        <v>0</v>
      </c>
      <c r="Q97" s="150">
        <v>0</v>
      </c>
      <c r="R97" s="151" t="s">
        <v>170</v>
      </c>
      <c r="S97" s="151" t="s">
        <v>243</v>
      </c>
      <c r="T97" s="151" t="s">
        <v>120</v>
      </c>
      <c r="U97" s="151">
        <v>0</v>
      </c>
      <c r="V97" s="151">
        <v>0</v>
      </c>
      <c r="W97" s="151"/>
      <c r="X97" s="151" t="s">
        <v>171</v>
      </c>
      <c r="Y97" s="151" t="s">
        <v>122</v>
      </c>
      <c r="Z97" s="145"/>
      <c r="AA97" s="145"/>
      <c r="AB97" s="145"/>
      <c r="AC97" s="145"/>
      <c r="AD97" s="145"/>
      <c r="AE97" s="145"/>
      <c r="AF97" s="145"/>
      <c r="AG97" s="145" t="s">
        <v>172</v>
      </c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45"/>
      <c r="AS97" s="145"/>
      <c r="AT97" s="145"/>
      <c r="AU97" s="145"/>
      <c r="AV97" s="145"/>
      <c r="AW97" s="145"/>
      <c r="AX97" s="145"/>
      <c r="AY97" s="145"/>
      <c r="AZ97" s="145"/>
      <c r="BA97" s="145"/>
      <c r="BB97" s="145"/>
      <c r="BC97" s="145"/>
      <c r="BD97" s="145"/>
      <c r="BE97" s="145"/>
      <c r="BF97" s="145"/>
      <c r="BG97" s="145"/>
      <c r="BH97" s="145"/>
    </row>
    <row r="98" spans="1:60" outlineLevel="1" x14ac:dyDescent="0.2">
      <c r="A98" s="148"/>
      <c r="B98" s="149"/>
      <c r="C98" s="177" t="s">
        <v>244</v>
      </c>
      <c r="D98" s="152"/>
      <c r="E98" s="153">
        <v>9.8955000000000002</v>
      </c>
      <c r="F98" s="151"/>
      <c r="G98" s="151"/>
      <c r="H98" s="151"/>
      <c r="I98" s="151"/>
      <c r="J98" s="151"/>
      <c r="K98" s="151"/>
      <c r="L98" s="151"/>
      <c r="M98" s="151"/>
      <c r="N98" s="150"/>
      <c r="O98" s="150"/>
      <c r="P98" s="150"/>
      <c r="Q98" s="150"/>
      <c r="R98" s="151"/>
      <c r="S98" s="151"/>
      <c r="T98" s="151"/>
      <c r="U98" s="151"/>
      <c r="V98" s="151"/>
      <c r="W98" s="151"/>
      <c r="X98" s="151"/>
      <c r="Y98" s="151"/>
      <c r="Z98" s="145"/>
      <c r="AA98" s="145"/>
      <c r="AB98" s="145"/>
      <c r="AC98" s="145"/>
      <c r="AD98" s="145"/>
      <c r="AE98" s="145"/>
      <c r="AF98" s="145"/>
      <c r="AG98" s="145" t="s">
        <v>125</v>
      </c>
      <c r="AH98" s="145">
        <v>0</v>
      </c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</row>
    <row r="99" spans="1:60" x14ac:dyDescent="0.2">
      <c r="A99" s="156" t="s">
        <v>114</v>
      </c>
      <c r="B99" s="157" t="s">
        <v>77</v>
      </c>
      <c r="C99" s="175" t="s">
        <v>78</v>
      </c>
      <c r="D99" s="158"/>
      <c r="E99" s="159"/>
      <c r="F99" s="160"/>
      <c r="G99" s="161">
        <v>39505.160000000003</v>
      </c>
      <c r="H99" s="155"/>
      <c r="I99" s="155">
        <v>25467.46</v>
      </c>
      <c r="J99" s="155"/>
      <c r="K99" s="155">
        <v>14037.7</v>
      </c>
      <c r="L99" s="155"/>
      <c r="M99" s="155"/>
      <c r="N99" s="154"/>
      <c r="O99" s="154"/>
      <c r="P99" s="154"/>
      <c r="Q99" s="154"/>
      <c r="R99" s="155"/>
      <c r="S99" s="155"/>
      <c r="T99" s="155"/>
      <c r="U99" s="155"/>
      <c r="V99" s="155"/>
      <c r="W99" s="155"/>
      <c r="X99" s="155"/>
      <c r="Y99" s="155"/>
      <c r="AG99" t="s">
        <v>115</v>
      </c>
    </row>
    <row r="100" spans="1:60" ht="33.75" x14ac:dyDescent="0.2">
      <c r="A100" s="162">
        <v>30</v>
      </c>
      <c r="B100" s="163" t="s">
        <v>245</v>
      </c>
      <c r="C100" s="176" t="s">
        <v>246</v>
      </c>
      <c r="D100" s="164" t="s">
        <v>118</v>
      </c>
      <c r="E100" s="165">
        <v>27.34</v>
      </c>
      <c r="F100" s="166">
        <v>647</v>
      </c>
      <c r="G100" s="167">
        <v>17688.98</v>
      </c>
      <c r="H100" s="151">
        <v>456.18</v>
      </c>
      <c r="I100" s="151">
        <v>12471.9612</v>
      </c>
      <c r="J100" s="151">
        <v>190.82</v>
      </c>
      <c r="K100" s="151">
        <v>5217.0187999999998</v>
      </c>
      <c r="L100" s="151">
        <v>21</v>
      </c>
      <c r="M100" s="151">
        <v>21403.665799999999</v>
      </c>
      <c r="N100" s="150">
        <v>1.7850000000000001E-2</v>
      </c>
      <c r="O100" s="150">
        <v>0.48801900000000004</v>
      </c>
      <c r="P100" s="150">
        <v>0</v>
      </c>
      <c r="Q100" s="150">
        <v>0</v>
      </c>
      <c r="R100" s="151"/>
      <c r="S100" s="151" t="s">
        <v>119</v>
      </c>
      <c r="T100" s="151" t="s">
        <v>119</v>
      </c>
      <c r="U100" s="151">
        <v>0.28199999999999997</v>
      </c>
      <c r="V100" s="151">
        <v>7.7098799999999992</v>
      </c>
      <c r="W100" s="151"/>
      <c r="X100" s="151" t="s">
        <v>121</v>
      </c>
      <c r="Y100" s="151" t="s">
        <v>122</v>
      </c>
      <c r="Z100" s="145"/>
      <c r="AA100" s="145"/>
      <c r="AB100" s="145"/>
      <c r="AC100" s="145"/>
      <c r="AD100" s="145"/>
      <c r="AE100" s="145"/>
      <c r="AF100" s="145"/>
      <c r="AG100" s="145" t="s">
        <v>123</v>
      </c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</row>
    <row r="101" spans="1:60" outlineLevel="1" x14ac:dyDescent="0.2">
      <c r="A101" s="148"/>
      <c r="B101" s="149"/>
      <c r="C101" s="177" t="s">
        <v>247</v>
      </c>
      <c r="D101" s="152"/>
      <c r="E101" s="153">
        <v>16</v>
      </c>
      <c r="F101" s="151"/>
      <c r="G101" s="151"/>
      <c r="H101" s="151"/>
      <c r="I101" s="151"/>
      <c r="J101" s="151"/>
      <c r="K101" s="151"/>
      <c r="L101" s="151"/>
      <c r="M101" s="151"/>
      <c r="N101" s="150"/>
      <c r="O101" s="150"/>
      <c r="P101" s="150"/>
      <c r="Q101" s="150"/>
      <c r="R101" s="151"/>
      <c r="S101" s="151"/>
      <c r="T101" s="151"/>
      <c r="U101" s="151"/>
      <c r="V101" s="151"/>
      <c r="W101" s="151"/>
      <c r="X101" s="151"/>
      <c r="Y101" s="151"/>
      <c r="Z101" s="145"/>
      <c r="AA101" s="145"/>
      <c r="AB101" s="145"/>
      <c r="AC101" s="145"/>
      <c r="AD101" s="145"/>
      <c r="AE101" s="145"/>
      <c r="AF101" s="145"/>
      <c r="AG101" s="145" t="s">
        <v>125</v>
      </c>
      <c r="AH101" s="145">
        <v>0</v>
      </c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</row>
    <row r="102" spans="1:60" outlineLevel="2" x14ac:dyDescent="0.2">
      <c r="A102" s="148"/>
      <c r="B102" s="149"/>
      <c r="C102" s="177" t="s">
        <v>248</v>
      </c>
      <c r="D102" s="152"/>
      <c r="E102" s="153">
        <v>11.34</v>
      </c>
      <c r="F102" s="151"/>
      <c r="G102" s="151"/>
      <c r="H102" s="151"/>
      <c r="I102" s="151"/>
      <c r="J102" s="151"/>
      <c r="K102" s="151"/>
      <c r="L102" s="151"/>
      <c r="M102" s="151"/>
      <c r="N102" s="150"/>
      <c r="O102" s="150"/>
      <c r="P102" s="150"/>
      <c r="Q102" s="150"/>
      <c r="R102" s="151"/>
      <c r="S102" s="151"/>
      <c r="T102" s="151"/>
      <c r="U102" s="151"/>
      <c r="V102" s="151"/>
      <c r="W102" s="151"/>
      <c r="X102" s="151"/>
      <c r="Y102" s="151"/>
      <c r="Z102" s="145"/>
      <c r="AA102" s="145"/>
      <c r="AB102" s="145"/>
      <c r="AC102" s="145"/>
      <c r="AD102" s="145"/>
      <c r="AE102" s="145"/>
      <c r="AF102" s="145"/>
      <c r="AG102" s="145" t="s">
        <v>125</v>
      </c>
      <c r="AH102" s="145">
        <v>0</v>
      </c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</row>
    <row r="103" spans="1:60" ht="22.5" x14ac:dyDescent="0.2">
      <c r="A103" s="162">
        <v>31</v>
      </c>
      <c r="B103" s="163" t="s">
        <v>249</v>
      </c>
      <c r="C103" s="176" t="s">
        <v>250</v>
      </c>
      <c r="D103" s="164" t="s">
        <v>225</v>
      </c>
      <c r="E103" s="165">
        <v>5.4</v>
      </c>
      <c r="F103" s="166">
        <v>403.5</v>
      </c>
      <c r="G103" s="167">
        <v>2178.9</v>
      </c>
      <c r="H103" s="151">
        <v>206.88</v>
      </c>
      <c r="I103" s="151">
        <v>1117.152</v>
      </c>
      <c r="J103" s="151">
        <v>196.62</v>
      </c>
      <c r="K103" s="151">
        <v>1061.748</v>
      </c>
      <c r="L103" s="151">
        <v>21</v>
      </c>
      <c r="M103" s="151">
        <v>2636.4690000000001</v>
      </c>
      <c r="N103" s="150">
        <v>4.0000000000000002E-4</v>
      </c>
      <c r="O103" s="150">
        <v>2.1600000000000005E-3</v>
      </c>
      <c r="P103" s="150">
        <v>0</v>
      </c>
      <c r="Q103" s="150">
        <v>0</v>
      </c>
      <c r="R103" s="151"/>
      <c r="S103" s="151" t="s">
        <v>119</v>
      </c>
      <c r="T103" s="151" t="s">
        <v>119</v>
      </c>
      <c r="U103" s="151">
        <v>0.28000000000000003</v>
      </c>
      <c r="V103" s="151">
        <v>1.5120000000000002</v>
      </c>
      <c r="W103" s="151"/>
      <c r="X103" s="151" t="s">
        <v>121</v>
      </c>
      <c r="Y103" s="151" t="s">
        <v>122</v>
      </c>
      <c r="Z103" s="145"/>
      <c r="AA103" s="145"/>
      <c r="AB103" s="145"/>
      <c r="AC103" s="145"/>
      <c r="AD103" s="145"/>
      <c r="AE103" s="145"/>
      <c r="AF103" s="145"/>
      <c r="AG103" s="145" t="s">
        <v>123</v>
      </c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</row>
    <row r="104" spans="1:60" outlineLevel="1" x14ac:dyDescent="0.2">
      <c r="A104" s="148"/>
      <c r="B104" s="149"/>
      <c r="C104" s="177" t="s">
        <v>251</v>
      </c>
      <c r="D104" s="152"/>
      <c r="E104" s="153">
        <v>5.4</v>
      </c>
      <c r="F104" s="151"/>
      <c r="G104" s="151"/>
      <c r="H104" s="151"/>
      <c r="I104" s="151"/>
      <c r="J104" s="151"/>
      <c r="K104" s="151"/>
      <c r="L104" s="151"/>
      <c r="M104" s="151"/>
      <c r="N104" s="150"/>
      <c r="O104" s="150"/>
      <c r="P104" s="150"/>
      <c r="Q104" s="150"/>
      <c r="R104" s="151"/>
      <c r="S104" s="151"/>
      <c r="T104" s="151"/>
      <c r="U104" s="151"/>
      <c r="V104" s="151"/>
      <c r="W104" s="151"/>
      <c r="X104" s="151"/>
      <c r="Y104" s="151"/>
      <c r="Z104" s="145"/>
      <c r="AA104" s="145"/>
      <c r="AB104" s="145"/>
      <c r="AC104" s="145"/>
      <c r="AD104" s="145"/>
      <c r="AE104" s="145"/>
      <c r="AF104" s="145"/>
      <c r="AG104" s="145" t="s">
        <v>125</v>
      </c>
      <c r="AH104" s="145">
        <v>0</v>
      </c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</row>
    <row r="105" spans="1:60" x14ac:dyDescent="0.2">
      <c r="A105" s="162">
        <v>32</v>
      </c>
      <c r="B105" s="163" t="s">
        <v>252</v>
      </c>
      <c r="C105" s="176" t="s">
        <v>253</v>
      </c>
      <c r="D105" s="164" t="s">
        <v>225</v>
      </c>
      <c r="E105" s="165">
        <v>4</v>
      </c>
      <c r="F105" s="166">
        <v>665</v>
      </c>
      <c r="G105" s="167">
        <v>2660</v>
      </c>
      <c r="H105" s="151">
        <v>558.25</v>
      </c>
      <c r="I105" s="151">
        <v>2233</v>
      </c>
      <c r="J105" s="151">
        <v>106.75</v>
      </c>
      <c r="K105" s="151">
        <v>427</v>
      </c>
      <c r="L105" s="151">
        <v>21</v>
      </c>
      <c r="M105" s="151">
        <v>3218.6</v>
      </c>
      <c r="N105" s="150">
        <v>7.3999999999999999E-4</v>
      </c>
      <c r="O105" s="150">
        <v>2.96E-3</v>
      </c>
      <c r="P105" s="150">
        <v>0</v>
      </c>
      <c r="Q105" s="150">
        <v>0</v>
      </c>
      <c r="R105" s="151"/>
      <c r="S105" s="151" t="s">
        <v>119</v>
      </c>
      <c r="T105" s="151" t="s">
        <v>119</v>
      </c>
      <c r="U105" s="151">
        <v>0.152</v>
      </c>
      <c r="V105" s="151">
        <v>0.60799999999999998</v>
      </c>
      <c r="W105" s="151"/>
      <c r="X105" s="151" t="s">
        <v>121</v>
      </c>
      <c r="Y105" s="151" t="s">
        <v>122</v>
      </c>
      <c r="Z105" s="145"/>
      <c r="AA105" s="145"/>
      <c r="AB105" s="145"/>
      <c r="AC105" s="145"/>
      <c r="AD105" s="145"/>
      <c r="AE105" s="145"/>
      <c r="AF105" s="145"/>
      <c r="AG105" s="145" t="s">
        <v>123</v>
      </c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</row>
    <row r="106" spans="1:60" outlineLevel="1" x14ac:dyDescent="0.2">
      <c r="A106" s="148"/>
      <c r="B106" s="149"/>
      <c r="C106" s="177" t="s">
        <v>254</v>
      </c>
      <c r="D106" s="152"/>
      <c r="E106" s="153">
        <v>4</v>
      </c>
      <c r="F106" s="151"/>
      <c r="G106" s="151"/>
      <c r="H106" s="151"/>
      <c r="I106" s="151"/>
      <c r="J106" s="151"/>
      <c r="K106" s="151"/>
      <c r="L106" s="151"/>
      <c r="M106" s="151"/>
      <c r="N106" s="150"/>
      <c r="O106" s="150"/>
      <c r="P106" s="150"/>
      <c r="Q106" s="150"/>
      <c r="R106" s="151"/>
      <c r="S106" s="151"/>
      <c r="T106" s="151"/>
      <c r="U106" s="151"/>
      <c r="V106" s="151"/>
      <c r="W106" s="151"/>
      <c r="X106" s="151"/>
      <c r="Y106" s="151"/>
      <c r="Z106" s="145"/>
      <c r="AA106" s="145"/>
      <c r="AB106" s="145"/>
      <c r="AC106" s="145"/>
      <c r="AD106" s="145"/>
      <c r="AE106" s="145"/>
      <c r="AF106" s="145"/>
      <c r="AG106" s="145" t="s">
        <v>125</v>
      </c>
      <c r="AH106" s="145">
        <v>0</v>
      </c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</row>
    <row r="107" spans="1:60" ht="45" x14ac:dyDescent="0.2">
      <c r="A107" s="162">
        <v>33</v>
      </c>
      <c r="B107" s="163" t="s">
        <v>255</v>
      </c>
      <c r="C107" s="176" t="s">
        <v>256</v>
      </c>
      <c r="D107" s="164" t="s">
        <v>118</v>
      </c>
      <c r="E107" s="165">
        <v>12.94</v>
      </c>
      <c r="F107" s="166">
        <v>1312</v>
      </c>
      <c r="G107" s="167">
        <v>16977.28</v>
      </c>
      <c r="H107" s="151">
        <v>745.39</v>
      </c>
      <c r="I107" s="151">
        <v>9645.3465999999989</v>
      </c>
      <c r="J107" s="151">
        <v>566.61</v>
      </c>
      <c r="K107" s="151">
        <v>7331.9333999999999</v>
      </c>
      <c r="L107" s="151">
        <v>21</v>
      </c>
      <c r="M107" s="151">
        <v>20542.5088</v>
      </c>
      <c r="N107" s="150">
        <v>1.1950000000000001E-2</v>
      </c>
      <c r="O107" s="150">
        <v>0.15463299999999999</v>
      </c>
      <c r="P107" s="150">
        <v>0</v>
      </c>
      <c r="Q107" s="150">
        <v>0</v>
      </c>
      <c r="R107" s="151"/>
      <c r="S107" s="151" t="s">
        <v>119</v>
      </c>
      <c r="T107" s="151" t="s">
        <v>120</v>
      </c>
      <c r="U107" s="151">
        <v>0.82101000000000002</v>
      </c>
      <c r="V107" s="151">
        <v>10.6238694</v>
      </c>
      <c r="W107" s="151"/>
      <c r="X107" s="151" t="s">
        <v>257</v>
      </c>
      <c r="Y107" s="151" t="s">
        <v>122</v>
      </c>
      <c r="Z107" s="145"/>
      <c r="AA107" s="145"/>
      <c r="AB107" s="145"/>
      <c r="AC107" s="145"/>
      <c r="AD107" s="145"/>
      <c r="AE107" s="145"/>
      <c r="AF107" s="145"/>
      <c r="AG107" s="145" t="s">
        <v>258</v>
      </c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</row>
    <row r="108" spans="1:60" ht="22.5" outlineLevel="1" x14ac:dyDescent="0.2">
      <c r="A108" s="148"/>
      <c r="B108" s="149"/>
      <c r="C108" s="241" t="s">
        <v>259</v>
      </c>
      <c r="D108" s="242"/>
      <c r="E108" s="242"/>
      <c r="F108" s="242"/>
      <c r="G108" s="242"/>
      <c r="H108" s="151"/>
      <c r="I108" s="151"/>
      <c r="J108" s="151"/>
      <c r="K108" s="151"/>
      <c r="L108" s="151"/>
      <c r="M108" s="151"/>
      <c r="N108" s="150"/>
      <c r="O108" s="150"/>
      <c r="P108" s="150"/>
      <c r="Q108" s="150"/>
      <c r="R108" s="151"/>
      <c r="S108" s="151"/>
      <c r="T108" s="151"/>
      <c r="U108" s="151"/>
      <c r="V108" s="151"/>
      <c r="W108" s="151"/>
      <c r="X108" s="151"/>
      <c r="Y108" s="151"/>
      <c r="Z108" s="145"/>
      <c r="AA108" s="145"/>
      <c r="AB108" s="145"/>
      <c r="AC108" s="145"/>
      <c r="AD108" s="145"/>
      <c r="AE108" s="145"/>
      <c r="AF108" s="145"/>
      <c r="AG108" s="145" t="s">
        <v>140</v>
      </c>
      <c r="AH108" s="145"/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45"/>
      <c r="AS108" s="145"/>
      <c r="AT108" s="145"/>
      <c r="AU108" s="145"/>
      <c r="AV108" s="145"/>
      <c r="AW108" s="145"/>
      <c r="AX108" s="145"/>
      <c r="AY108" s="145"/>
      <c r="AZ108" s="145"/>
      <c r="BA108" s="174" t="str">
        <f>C108</f>
        <v>lepení a dodávka podlahoviny z PVC, bez podkladu. Svaření podlahoviny. Dodávka a lepení podlahových soklíků z měkčeného PVC. Pastování a vyleštění podlah.</v>
      </c>
      <c r="BB108" s="145"/>
      <c r="BC108" s="145"/>
      <c r="BD108" s="145"/>
      <c r="BE108" s="145"/>
      <c r="BF108" s="145"/>
      <c r="BG108" s="145"/>
      <c r="BH108" s="145"/>
    </row>
    <row r="109" spans="1:60" outlineLevel="2" x14ac:dyDescent="0.2">
      <c r="A109" s="148"/>
      <c r="B109" s="149"/>
      <c r="C109" s="243" t="s">
        <v>260</v>
      </c>
      <c r="D109" s="244"/>
      <c r="E109" s="244"/>
      <c r="F109" s="244"/>
      <c r="G109" s="244"/>
      <c r="H109" s="151"/>
      <c r="I109" s="151"/>
      <c r="J109" s="151"/>
      <c r="K109" s="151"/>
      <c r="L109" s="151"/>
      <c r="M109" s="151"/>
      <c r="N109" s="150"/>
      <c r="O109" s="150"/>
      <c r="P109" s="150"/>
      <c r="Q109" s="150"/>
      <c r="R109" s="151"/>
      <c r="S109" s="151"/>
      <c r="T109" s="151"/>
      <c r="U109" s="151"/>
      <c r="V109" s="151"/>
      <c r="W109" s="151"/>
      <c r="X109" s="151"/>
      <c r="Y109" s="151"/>
      <c r="Z109" s="145"/>
      <c r="AA109" s="145"/>
      <c r="AB109" s="145"/>
      <c r="AC109" s="145"/>
      <c r="AD109" s="145"/>
      <c r="AE109" s="145"/>
      <c r="AF109" s="145"/>
      <c r="AG109" s="145" t="s">
        <v>140</v>
      </c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</row>
    <row r="110" spans="1:60" outlineLevel="1" x14ac:dyDescent="0.2">
      <c r="A110" s="148"/>
      <c r="B110" s="149"/>
      <c r="C110" s="177" t="s">
        <v>248</v>
      </c>
      <c r="D110" s="152"/>
      <c r="E110" s="153">
        <v>11.34</v>
      </c>
      <c r="F110" s="151"/>
      <c r="G110" s="151"/>
      <c r="H110" s="151"/>
      <c r="I110" s="151"/>
      <c r="J110" s="151"/>
      <c r="K110" s="151"/>
      <c r="L110" s="151"/>
      <c r="M110" s="151"/>
      <c r="N110" s="150"/>
      <c r="O110" s="150"/>
      <c r="P110" s="150"/>
      <c r="Q110" s="150"/>
      <c r="R110" s="151"/>
      <c r="S110" s="151"/>
      <c r="T110" s="151"/>
      <c r="U110" s="151"/>
      <c r="V110" s="151"/>
      <c r="W110" s="151"/>
      <c r="X110" s="151"/>
      <c r="Y110" s="151"/>
      <c r="Z110" s="145"/>
      <c r="AA110" s="145"/>
      <c r="AB110" s="145"/>
      <c r="AC110" s="145"/>
      <c r="AD110" s="145"/>
      <c r="AE110" s="145"/>
      <c r="AF110" s="145"/>
      <c r="AG110" s="145" t="s">
        <v>125</v>
      </c>
      <c r="AH110" s="145">
        <v>0</v>
      </c>
      <c r="AI110" s="145"/>
      <c r="AJ110" s="145"/>
      <c r="AK110" s="145"/>
      <c r="AL110" s="145"/>
      <c r="AM110" s="145"/>
      <c r="AN110" s="145"/>
      <c r="AO110" s="145"/>
      <c r="AP110" s="145"/>
      <c r="AQ110" s="145"/>
      <c r="AR110" s="145"/>
      <c r="AS110" s="145"/>
      <c r="AT110" s="145"/>
      <c r="AU110" s="145"/>
      <c r="AV110" s="145"/>
      <c r="AW110" s="145"/>
      <c r="AX110" s="145"/>
      <c r="AY110" s="145"/>
      <c r="AZ110" s="145"/>
      <c r="BA110" s="145"/>
      <c r="BB110" s="145"/>
      <c r="BC110" s="145"/>
      <c r="BD110" s="145"/>
      <c r="BE110" s="145"/>
      <c r="BF110" s="145"/>
      <c r="BG110" s="145"/>
      <c r="BH110" s="145"/>
    </row>
    <row r="111" spans="1:60" outlineLevel="2" x14ac:dyDescent="0.2">
      <c r="A111" s="148"/>
      <c r="B111" s="149"/>
      <c r="C111" s="177" t="s">
        <v>261</v>
      </c>
      <c r="D111" s="152"/>
      <c r="E111" s="153">
        <v>1.6</v>
      </c>
      <c r="F111" s="151"/>
      <c r="G111" s="151"/>
      <c r="H111" s="151"/>
      <c r="I111" s="151"/>
      <c r="J111" s="151"/>
      <c r="K111" s="151"/>
      <c r="L111" s="151"/>
      <c r="M111" s="151"/>
      <c r="N111" s="150"/>
      <c r="O111" s="150"/>
      <c r="P111" s="150"/>
      <c r="Q111" s="150"/>
      <c r="R111" s="151"/>
      <c r="S111" s="151"/>
      <c r="T111" s="151"/>
      <c r="U111" s="151"/>
      <c r="V111" s="151"/>
      <c r="W111" s="151"/>
      <c r="X111" s="151"/>
      <c r="Y111" s="151"/>
      <c r="Z111" s="145"/>
      <c r="AA111" s="145"/>
      <c r="AB111" s="145"/>
      <c r="AC111" s="145"/>
      <c r="AD111" s="145"/>
      <c r="AE111" s="145"/>
      <c r="AF111" s="145"/>
      <c r="AG111" s="145" t="s">
        <v>125</v>
      </c>
      <c r="AH111" s="145">
        <v>0</v>
      </c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</row>
    <row r="112" spans="1:60" x14ac:dyDescent="0.2">
      <c r="A112" s="156" t="s">
        <v>114</v>
      </c>
      <c r="B112" s="157" t="s">
        <v>79</v>
      </c>
      <c r="C112" s="175" t="s">
        <v>80</v>
      </c>
      <c r="D112" s="158"/>
      <c r="E112" s="159"/>
      <c r="F112" s="160"/>
      <c r="G112" s="161">
        <v>12949.05</v>
      </c>
      <c r="H112" s="155"/>
      <c r="I112" s="155">
        <v>4184</v>
      </c>
      <c r="J112" s="155"/>
      <c r="K112" s="155">
        <v>8765.0499999999993</v>
      </c>
      <c r="L112" s="155"/>
      <c r="M112" s="155"/>
      <c r="N112" s="154"/>
      <c r="O112" s="154"/>
      <c r="P112" s="154"/>
      <c r="Q112" s="154"/>
      <c r="R112" s="155"/>
      <c r="S112" s="155"/>
      <c r="T112" s="155"/>
      <c r="U112" s="155"/>
      <c r="V112" s="155"/>
      <c r="W112" s="155"/>
      <c r="X112" s="155"/>
      <c r="Y112" s="155"/>
      <c r="AG112" t="s">
        <v>115</v>
      </c>
    </row>
    <row r="113" spans="1:60" ht="22.5" x14ac:dyDescent="0.2">
      <c r="A113" s="162">
        <v>34</v>
      </c>
      <c r="B113" s="163" t="s">
        <v>262</v>
      </c>
      <c r="C113" s="176" t="s">
        <v>263</v>
      </c>
      <c r="D113" s="164" t="s">
        <v>118</v>
      </c>
      <c r="E113" s="165">
        <v>7.9</v>
      </c>
      <c r="F113" s="166">
        <v>227.5</v>
      </c>
      <c r="G113" s="167">
        <v>1797.25</v>
      </c>
      <c r="H113" s="151">
        <v>0</v>
      </c>
      <c r="I113" s="151">
        <v>0</v>
      </c>
      <c r="J113" s="151">
        <v>227.5</v>
      </c>
      <c r="K113" s="151">
        <v>1797.25</v>
      </c>
      <c r="L113" s="151">
        <v>21</v>
      </c>
      <c r="M113" s="151">
        <v>2174.6725000000001</v>
      </c>
      <c r="N113" s="150">
        <v>0</v>
      </c>
      <c r="O113" s="150">
        <v>0</v>
      </c>
      <c r="P113" s="150">
        <v>0</v>
      </c>
      <c r="Q113" s="150">
        <v>0</v>
      </c>
      <c r="R113" s="151"/>
      <c r="S113" s="151" t="s">
        <v>119</v>
      </c>
      <c r="T113" s="151" t="s">
        <v>120</v>
      </c>
      <c r="U113" s="151">
        <v>0.33</v>
      </c>
      <c r="V113" s="151">
        <v>2.6070000000000002</v>
      </c>
      <c r="W113" s="151"/>
      <c r="X113" s="151" t="s">
        <v>121</v>
      </c>
      <c r="Y113" s="151" t="s">
        <v>122</v>
      </c>
      <c r="Z113" s="145"/>
      <c r="AA113" s="145"/>
      <c r="AB113" s="145"/>
      <c r="AC113" s="145"/>
      <c r="AD113" s="145"/>
      <c r="AE113" s="145"/>
      <c r="AF113" s="145"/>
      <c r="AG113" s="145" t="s">
        <v>123</v>
      </c>
      <c r="AH113" s="145"/>
      <c r="AI113" s="145"/>
      <c r="AJ113" s="145"/>
      <c r="AK113" s="145"/>
      <c r="AL113" s="145"/>
      <c r="AM113" s="145"/>
      <c r="AN113" s="145"/>
      <c r="AO113" s="145"/>
      <c r="AP113" s="145"/>
      <c r="AQ113" s="145"/>
      <c r="AR113" s="145"/>
      <c r="AS113" s="145"/>
      <c r="AT113" s="145"/>
      <c r="AU113" s="145"/>
      <c r="AV113" s="145"/>
      <c r="AW113" s="145"/>
      <c r="AX113" s="145"/>
      <c r="AY113" s="145"/>
      <c r="AZ113" s="145"/>
      <c r="BA113" s="145"/>
      <c r="BB113" s="145"/>
      <c r="BC113" s="145"/>
      <c r="BD113" s="145"/>
      <c r="BE113" s="145"/>
      <c r="BF113" s="145"/>
      <c r="BG113" s="145"/>
      <c r="BH113" s="145"/>
    </row>
    <row r="114" spans="1:60" outlineLevel="1" x14ac:dyDescent="0.2">
      <c r="A114" s="148"/>
      <c r="B114" s="149"/>
      <c r="C114" s="177" t="s">
        <v>264</v>
      </c>
      <c r="D114" s="152"/>
      <c r="E114" s="153">
        <v>1.5</v>
      </c>
      <c r="F114" s="151"/>
      <c r="G114" s="151"/>
      <c r="H114" s="151"/>
      <c r="I114" s="151"/>
      <c r="J114" s="151"/>
      <c r="K114" s="151"/>
      <c r="L114" s="151"/>
      <c r="M114" s="151"/>
      <c r="N114" s="150"/>
      <c r="O114" s="150"/>
      <c r="P114" s="150"/>
      <c r="Q114" s="150"/>
      <c r="R114" s="151"/>
      <c r="S114" s="151"/>
      <c r="T114" s="151"/>
      <c r="U114" s="151"/>
      <c r="V114" s="151"/>
      <c r="W114" s="151"/>
      <c r="X114" s="151"/>
      <c r="Y114" s="151"/>
      <c r="Z114" s="145"/>
      <c r="AA114" s="145"/>
      <c r="AB114" s="145"/>
      <c r="AC114" s="145"/>
      <c r="AD114" s="145"/>
      <c r="AE114" s="145"/>
      <c r="AF114" s="145"/>
      <c r="AG114" s="145" t="s">
        <v>125</v>
      </c>
      <c r="AH114" s="145">
        <v>0</v>
      </c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</row>
    <row r="115" spans="1:60" outlineLevel="2" x14ac:dyDescent="0.2">
      <c r="A115" s="148"/>
      <c r="B115" s="149"/>
      <c r="C115" s="177" t="s">
        <v>265</v>
      </c>
      <c r="D115" s="152"/>
      <c r="E115" s="153">
        <v>6.4</v>
      </c>
      <c r="F115" s="151"/>
      <c r="G115" s="151"/>
      <c r="H115" s="151"/>
      <c r="I115" s="151"/>
      <c r="J115" s="151"/>
      <c r="K115" s="151"/>
      <c r="L115" s="151"/>
      <c r="M115" s="151"/>
      <c r="N115" s="150"/>
      <c r="O115" s="150"/>
      <c r="P115" s="150"/>
      <c r="Q115" s="150"/>
      <c r="R115" s="151"/>
      <c r="S115" s="151"/>
      <c r="T115" s="151"/>
      <c r="U115" s="151"/>
      <c r="V115" s="151"/>
      <c r="W115" s="151"/>
      <c r="X115" s="151"/>
      <c r="Y115" s="151"/>
      <c r="Z115" s="145"/>
      <c r="AA115" s="145"/>
      <c r="AB115" s="145"/>
      <c r="AC115" s="145"/>
      <c r="AD115" s="145"/>
      <c r="AE115" s="145"/>
      <c r="AF115" s="145"/>
      <c r="AG115" s="145" t="s">
        <v>125</v>
      </c>
      <c r="AH115" s="145">
        <v>0</v>
      </c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</row>
    <row r="116" spans="1:60" ht="22.5" x14ac:dyDescent="0.2">
      <c r="A116" s="162">
        <v>35</v>
      </c>
      <c r="B116" s="163" t="s">
        <v>266</v>
      </c>
      <c r="C116" s="176" t="s">
        <v>267</v>
      </c>
      <c r="D116" s="164" t="s">
        <v>118</v>
      </c>
      <c r="E116" s="165">
        <v>7.9</v>
      </c>
      <c r="F116" s="166">
        <v>882</v>
      </c>
      <c r="G116" s="167">
        <v>6967.8</v>
      </c>
      <c r="H116" s="151">
        <v>0</v>
      </c>
      <c r="I116" s="151">
        <v>0</v>
      </c>
      <c r="J116" s="151">
        <v>882</v>
      </c>
      <c r="K116" s="151">
        <v>6967.8</v>
      </c>
      <c r="L116" s="151">
        <v>21</v>
      </c>
      <c r="M116" s="151">
        <v>8431.0380000000005</v>
      </c>
      <c r="N116" s="150">
        <v>0</v>
      </c>
      <c r="O116" s="150">
        <v>0</v>
      </c>
      <c r="P116" s="150">
        <v>0</v>
      </c>
      <c r="Q116" s="150">
        <v>0</v>
      </c>
      <c r="R116" s="151"/>
      <c r="S116" s="151" t="s">
        <v>119</v>
      </c>
      <c r="T116" s="151" t="s">
        <v>120</v>
      </c>
      <c r="U116" s="151">
        <v>1.1399999999999999</v>
      </c>
      <c r="V116" s="151">
        <v>9.0060000000000002</v>
      </c>
      <c r="W116" s="151"/>
      <c r="X116" s="151" t="s">
        <v>121</v>
      </c>
      <c r="Y116" s="151" t="s">
        <v>122</v>
      </c>
      <c r="Z116" s="145"/>
      <c r="AA116" s="145"/>
      <c r="AB116" s="145"/>
      <c r="AC116" s="145"/>
      <c r="AD116" s="145"/>
      <c r="AE116" s="145"/>
      <c r="AF116" s="145"/>
      <c r="AG116" s="145" t="s">
        <v>123</v>
      </c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45"/>
      <c r="AS116" s="145"/>
      <c r="AT116" s="145"/>
      <c r="AU116" s="145"/>
      <c r="AV116" s="145"/>
      <c r="AW116" s="145"/>
      <c r="AX116" s="145"/>
      <c r="AY116" s="145"/>
      <c r="AZ116" s="145"/>
      <c r="BA116" s="145"/>
      <c r="BB116" s="145"/>
      <c r="BC116" s="145"/>
      <c r="BD116" s="145"/>
      <c r="BE116" s="145"/>
      <c r="BF116" s="145"/>
      <c r="BG116" s="145"/>
      <c r="BH116" s="145"/>
    </row>
    <row r="117" spans="1:60" outlineLevel="1" x14ac:dyDescent="0.2">
      <c r="A117" s="148"/>
      <c r="B117" s="149"/>
      <c r="C117" s="241" t="s">
        <v>268</v>
      </c>
      <c r="D117" s="242"/>
      <c r="E117" s="242"/>
      <c r="F117" s="242"/>
      <c r="G117" s="242"/>
      <c r="H117" s="151"/>
      <c r="I117" s="151"/>
      <c r="J117" s="151"/>
      <c r="K117" s="151"/>
      <c r="L117" s="151"/>
      <c r="M117" s="151"/>
      <c r="N117" s="150"/>
      <c r="O117" s="150"/>
      <c r="P117" s="150"/>
      <c r="Q117" s="150"/>
      <c r="R117" s="151"/>
      <c r="S117" s="151"/>
      <c r="T117" s="151"/>
      <c r="U117" s="151"/>
      <c r="V117" s="151"/>
      <c r="W117" s="151"/>
      <c r="X117" s="151"/>
      <c r="Y117" s="151"/>
      <c r="Z117" s="145"/>
      <c r="AA117" s="145"/>
      <c r="AB117" s="145"/>
      <c r="AC117" s="145"/>
      <c r="AD117" s="145"/>
      <c r="AE117" s="145"/>
      <c r="AF117" s="145"/>
      <c r="AG117" s="145" t="s">
        <v>140</v>
      </c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</row>
    <row r="118" spans="1:60" outlineLevel="1" x14ac:dyDescent="0.2">
      <c r="A118" s="148"/>
      <c r="B118" s="149"/>
      <c r="C118" s="177" t="s">
        <v>264</v>
      </c>
      <c r="D118" s="152"/>
      <c r="E118" s="153">
        <v>1.5</v>
      </c>
      <c r="F118" s="151"/>
      <c r="G118" s="151"/>
      <c r="H118" s="151"/>
      <c r="I118" s="151"/>
      <c r="J118" s="151"/>
      <c r="K118" s="151"/>
      <c r="L118" s="151"/>
      <c r="M118" s="151"/>
      <c r="N118" s="150"/>
      <c r="O118" s="150"/>
      <c r="P118" s="150"/>
      <c r="Q118" s="150"/>
      <c r="R118" s="151"/>
      <c r="S118" s="151"/>
      <c r="T118" s="151"/>
      <c r="U118" s="151"/>
      <c r="V118" s="151"/>
      <c r="W118" s="151"/>
      <c r="X118" s="151"/>
      <c r="Y118" s="151"/>
      <c r="Z118" s="145"/>
      <c r="AA118" s="145"/>
      <c r="AB118" s="145"/>
      <c r="AC118" s="145"/>
      <c r="AD118" s="145"/>
      <c r="AE118" s="145"/>
      <c r="AF118" s="145"/>
      <c r="AG118" s="145" t="s">
        <v>125</v>
      </c>
      <c r="AH118" s="145">
        <v>0</v>
      </c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</row>
    <row r="119" spans="1:60" outlineLevel="2" x14ac:dyDescent="0.2">
      <c r="A119" s="148"/>
      <c r="B119" s="149"/>
      <c r="C119" s="177" t="s">
        <v>265</v>
      </c>
      <c r="D119" s="152"/>
      <c r="E119" s="153">
        <v>6.4</v>
      </c>
      <c r="F119" s="151"/>
      <c r="G119" s="151"/>
      <c r="H119" s="151"/>
      <c r="I119" s="151"/>
      <c r="J119" s="151"/>
      <c r="K119" s="151"/>
      <c r="L119" s="151"/>
      <c r="M119" s="151"/>
      <c r="N119" s="150"/>
      <c r="O119" s="150"/>
      <c r="P119" s="150"/>
      <c r="Q119" s="150"/>
      <c r="R119" s="151"/>
      <c r="S119" s="151"/>
      <c r="T119" s="151"/>
      <c r="U119" s="151"/>
      <c r="V119" s="151"/>
      <c r="W119" s="151"/>
      <c r="X119" s="151"/>
      <c r="Y119" s="151"/>
      <c r="Z119" s="145"/>
      <c r="AA119" s="145"/>
      <c r="AB119" s="145"/>
      <c r="AC119" s="145"/>
      <c r="AD119" s="145"/>
      <c r="AE119" s="145"/>
      <c r="AF119" s="145"/>
      <c r="AG119" s="145" t="s">
        <v>125</v>
      </c>
      <c r="AH119" s="145">
        <v>0</v>
      </c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</row>
    <row r="120" spans="1:60" ht="22.5" x14ac:dyDescent="0.2">
      <c r="A120" s="162">
        <v>36</v>
      </c>
      <c r="B120" s="163" t="s">
        <v>269</v>
      </c>
      <c r="C120" s="176" t="s">
        <v>270</v>
      </c>
      <c r="D120" s="164" t="s">
        <v>118</v>
      </c>
      <c r="E120" s="165">
        <v>2</v>
      </c>
      <c r="F120" s="166">
        <v>414</v>
      </c>
      <c r="G120" s="167">
        <v>828</v>
      </c>
      <c r="H120" s="151">
        <v>414</v>
      </c>
      <c r="I120" s="151">
        <v>828</v>
      </c>
      <c r="J120" s="151">
        <v>0</v>
      </c>
      <c r="K120" s="151">
        <v>0</v>
      </c>
      <c r="L120" s="151">
        <v>21</v>
      </c>
      <c r="M120" s="151">
        <v>1001.88</v>
      </c>
      <c r="N120" s="150">
        <v>0.01</v>
      </c>
      <c r="O120" s="150">
        <v>0.02</v>
      </c>
      <c r="P120" s="150">
        <v>0</v>
      </c>
      <c r="Q120" s="150">
        <v>0</v>
      </c>
      <c r="R120" s="151" t="s">
        <v>170</v>
      </c>
      <c r="S120" s="151" t="s">
        <v>119</v>
      </c>
      <c r="T120" s="151" t="s">
        <v>119</v>
      </c>
      <c r="U120" s="151">
        <v>0</v>
      </c>
      <c r="V120" s="151">
        <v>0</v>
      </c>
      <c r="W120" s="151"/>
      <c r="X120" s="151" t="s">
        <v>171</v>
      </c>
      <c r="Y120" s="151" t="s">
        <v>122</v>
      </c>
      <c r="Z120" s="145"/>
      <c r="AA120" s="145"/>
      <c r="AB120" s="145"/>
      <c r="AC120" s="145"/>
      <c r="AD120" s="145"/>
      <c r="AE120" s="145"/>
      <c r="AF120" s="145"/>
      <c r="AG120" s="145" t="s">
        <v>172</v>
      </c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</row>
    <row r="121" spans="1:60" outlineLevel="1" x14ac:dyDescent="0.2">
      <c r="A121" s="148"/>
      <c r="B121" s="149"/>
      <c r="C121" s="177" t="s">
        <v>271</v>
      </c>
      <c r="D121" s="152"/>
      <c r="E121" s="153">
        <v>2</v>
      </c>
      <c r="F121" s="151"/>
      <c r="G121" s="151"/>
      <c r="H121" s="151"/>
      <c r="I121" s="151"/>
      <c r="J121" s="151"/>
      <c r="K121" s="151"/>
      <c r="L121" s="151"/>
      <c r="M121" s="151"/>
      <c r="N121" s="150"/>
      <c r="O121" s="150"/>
      <c r="P121" s="150"/>
      <c r="Q121" s="150"/>
      <c r="R121" s="151"/>
      <c r="S121" s="151"/>
      <c r="T121" s="151"/>
      <c r="U121" s="151"/>
      <c r="V121" s="151"/>
      <c r="W121" s="151"/>
      <c r="X121" s="151"/>
      <c r="Y121" s="151"/>
      <c r="Z121" s="145"/>
      <c r="AA121" s="145"/>
      <c r="AB121" s="145"/>
      <c r="AC121" s="145"/>
      <c r="AD121" s="145"/>
      <c r="AE121" s="145"/>
      <c r="AF121" s="145"/>
      <c r="AG121" s="145" t="s">
        <v>125</v>
      </c>
      <c r="AH121" s="145">
        <v>0</v>
      </c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45"/>
      <c r="AS121" s="145"/>
      <c r="AT121" s="145"/>
      <c r="AU121" s="145"/>
      <c r="AV121" s="145"/>
      <c r="AW121" s="145"/>
      <c r="AX121" s="145"/>
      <c r="AY121" s="145"/>
      <c r="AZ121" s="145"/>
      <c r="BA121" s="145"/>
      <c r="BB121" s="145"/>
      <c r="BC121" s="145"/>
      <c r="BD121" s="145"/>
      <c r="BE121" s="145"/>
      <c r="BF121" s="145"/>
      <c r="BG121" s="145"/>
      <c r="BH121" s="145"/>
    </row>
    <row r="122" spans="1:60" ht="22.5" x14ac:dyDescent="0.2">
      <c r="A122" s="162">
        <v>37</v>
      </c>
      <c r="B122" s="163" t="s">
        <v>272</v>
      </c>
      <c r="C122" s="176" t="s">
        <v>273</v>
      </c>
      <c r="D122" s="164" t="s">
        <v>118</v>
      </c>
      <c r="E122" s="165">
        <v>8</v>
      </c>
      <c r="F122" s="166">
        <v>419.5</v>
      </c>
      <c r="G122" s="167">
        <v>3356</v>
      </c>
      <c r="H122" s="151">
        <v>419.5</v>
      </c>
      <c r="I122" s="151">
        <v>3356</v>
      </c>
      <c r="J122" s="151">
        <v>0</v>
      </c>
      <c r="K122" s="151">
        <v>0</v>
      </c>
      <c r="L122" s="151">
        <v>21</v>
      </c>
      <c r="M122" s="151">
        <v>4060.7599999999998</v>
      </c>
      <c r="N122" s="150">
        <v>1.12E-2</v>
      </c>
      <c r="O122" s="150">
        <v>8.9599999999999999E-2</v>
      </c>
      <c r="P122" s="150">
        <v>0</v>
      </c>
      <c r="Q122" s="150">
        <v>0</v>
      </c>
      <c r="R122" s="151" t="s">
        <v>170</v>
      </c>
      <c r="S122" s="151" t="s">
        <v>119</v>
      </c>
      <c r="T122" s="151" t="s">
        <v>120</v>
      </c>
      <c r="U122" s="151">
        <v>0</v>
      </c>
      <c r="V122" s="151">
        <v>0</v>
      </c>
      <c r="W122" s="151"/>
      <c r="X122" s="151" t="s">
        <v>171</v>
      </c>
      <c r="Y122" s="151" t="s">
        <v>122</v>
      </c>
      <c r="Z122" s="145"/>
      <c r="AA122" s="145"/>
      <c r="AB122" s="145"/>
      <c r="AC122" s="145"/>
      <c r="AD122" s="145"/>
      <c r="AE122" s="145"/>
      <c r="AF122" s="145"/>
      <c r="AG122" s="145" t="s">
        <v>172</v>
      </c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</row>
    <row r="123" spans="1:60" outlineLevel="1" x14ac:dyDescent="0.2">
      <c r="A123" s="148"/>
      <c r="B123" s="149"/>
      <c r="C123" s="177" t="s">
        <v>274</v>
      </c>
      <c r="D123" s="152"/>
      <c r="E123" s="153">
        <v>8</v>
      </c>
      <c r="F123" s="151"/>
      <c r="G123" s="151"/>
      <c r="H123" s="151"/>
      <c r="I123" s="151"/>
      <c r="J123" s="151"/>
      <c r="K123" s="151"/>
      <c r="L123" s="151"/>
      <c r="M123" s="151"/>
      <c r="N123" s="150"/>
      <c r="O123" s="150"/>
      <c r="P123" s="150"/>
      <c r="Q123" s="150"/>
      <c r="R123" s="151"/>
      <c r="S123" s="151"/>
      <c r="T123" s="151"/>
      <c r="U123" s="151"/>
      <c r="V123" s="151"/>
      <c r="W123" s="151"/>
      <c r="X123" s="151"/>
      <c r="Y123" s="151"/>
      <c r="Z123" s="145"/>
      <c r="AA123" s="145"/>
      <c r="AB123" s="145"/>
      <c r="AC123" s="145"/>
      <c r="AD123" s="145"/>
      <c r="AE123" s="145"/>
      <c r="AF123" s="145"/>
      <c r="AG123" s="145" t="s">
        <v>125</v>
      </c>
      <c r="AH123" s="145">
        <v>0</v>
      </c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</row>
    <row r="124" spans="1:60" x14ac:dyDescent="0.2">
      <c r="A124" s="156" t="s">
        <v>114</v>
      </c>
      <c r="B124" s="157" t="s">
        <v>83</v>
      </c>
      <c r="C124" s="175" t="s">
        <v>84</v>
      </c>
      <c r="D124" s="158"/>
      <c r="E124" s="159"/>
      <c r="F124" s="160"/>
      <c r="G124" s="161">
        <v>37205.21</v>
      </c>
      <c r="H124" s="155"/>
      <c r="I124" s="155">
        <v>0</v>
      </c>
      <c r="J124" s="155"/>
      <c r="K124" s="155">
        <v>37205.21</v>
      </c>
      <c r="L124" s="155"/>
      <c r="M124" s="155"/>
      <c r="N124" s="154"/>
      <c r="O124" s="154"/>
      <c r="P124" s="154"/>
      <c r="Q124" s="154"/>
      <c r="R124" s="155"/>
      <c r="S124" s="155"/>
      <c r="T124" s="155"/>
      <c r="U124" s="155"/>
      <c r="V124" s="155"/>
      <c r="W124" s="155"/>
      <c r="X124" s="155"/>
      <c r="Y124" s="155"/>
      <c r="AG124" t="s">
        <v>115</v>
      </c>
    </row>
    <row r="125" spans="1:60" x14ac:dyDescent="0.2">
      <c r="A125" s="168">
        <v>38</v>
      </c>
      <c r="B125" s="169" t="s">
        <v>195</v>
      </c>
      <c r="C125" s="178" t="s">
        <v>196</v>
      </c>
      <c r="D125" s="170" t="s">
        <v>129</v>
      </c>
      <c r="E125" s="171">
        <v>19.41</v>
      </c>
      <c r="F125" s="172">
        <v>1027</v>
      </c>
      <c r="G125" s="173">
        <v>19934.07</v>
      </c>
      <c r="H125" s="151">
        <v>0</v>
      </c>
      <c r="I125" s="151">
        <v>0</v>
      </c>
      <c r="J125" s="151">
        <v>1027</v>
      </c>
      <c r="K125" s="151">
        <v>19934.07</v>
      </c>
      <c r="L125" s="151">
        <v>21</v>
      </c>
      <c r="M125" s="151">
        <v>24120.224699999999</v>
      </c>
      <c r="N125" s="150">
        <v>0</v>
      </c>
      <c r="O125" s="150">
        <v>0</v>
      </c>
      <c r="P125" s="150">
        <v>0</v>
      </c>
      <c r="Q125" s="150">
        <v>0</v>
      </c>
      <c r="R125" s="151"/>
      <c r="S125" s="151" t="s">
        <v>119</v>
      </c>
      <c r="T125" s="151" t="s">
        <v>120</v>
      </c>
      <c r="U125" s="151">
        <v>1.9379999999999999</v>
      </c>
      <c r="V125" s="151">
        <v>37.616579999999999</v>
      </c>
      <c r="W125" s="151"/>
      <c r="X125" s="151" t="s">
        <v>121</v>
      </c>
      <c r="Y125" s="151" t="s">
        <v>122</v>
      </c>
      <c r="Z125" s="145"/>
      <c r="AA125" s="145"/>
      <c r="AB125" s="145"/>
      <c r="AC125" s="145"/>
      <c r="AD125" s="145"/>
      <c r="AE125" s="145"/>
      <c r="AF125" s="145"/>
      <c r="AG125" s="145" t="s">
        <v>123</v>
      </c>
      <c r="AH125" s="145"/>
      <c r="AI125" s="145"/>
      <c r="AJ125" s="145"/>
      <c r="AK125" s="145"/>
      <c r="AL125" s="145"/>
      <c r="AM125" s="145"/>
      <c r="AN125" s="145"/>
      <c r="AO125" s="145"/>
      <c r="AP125" s="145"/>
      <c r="AQ125" s="145"/>
      <c r="AR125" s="145"/>
      <c r="AS125" s="145"/>
      <c r="AT125" s="145"/>
      <c r="AU125" s="145"/>
      <c r="AV125" s="145"/>
      <c r="AW125" s="145"/>
      <c r="AX125" s="145"/>
      <c r="AY125" s="145"/>
      <c r="AZ125" s="145"/>
      <c r="BA125" s="145"/>
      <c r="BB125" s="145"/>
      <c r="BC125" s="145"/>
      <c r="BD125" s="145"/>
      <c r="BE125" s="145"/>
      <c r="BF125" s="145"/>
      <c r="BG125" s="145"/>
      <c r="BH125" s="145"/>
    </row>
    <row r="126" spans="1:60" ht="22.5" x14ac:dyDescent="0.2">
      <c r="A126" s="162">
        <v>39</v>
      </c>
      <c r="B126" s="163" t="s">
        <v>275</v>
      </c>
      <c r="C126" s="176" t="s">
        <v>276</v>
      </c>
      <c r="D126" s="164" t="s">
        <v>277</v>
      </c>
      <c r="E126" s="165">
        <v>38.084099999999999</v>
      </c>
      <c r="F126" s="166">
        <v>453.5</v>
      </c>
      <c r="G126" s="167">
        <v>17271.14</v>
      </c>
      <c r="H126" s="151">
        <v>0</v>
      </c>
      <c r="I126" s="151">
        <v>0</v>
      </c>
      <c r="J126" s="151">
        <v>453.5</v>
      </c>
      <c r="K126" s="151">
        <v>17271.139350000001</v>
      </c>
      <c r="L126" s="151">
        <v>21</v>
      </c>
      <c r="M126" s="151">
        <v>20898.079399999999</v>
      </c>
      <c r="N126" s="150">
        <v>0</v>
      </c>
      <c r="O126" s="150">
        <v>0</v>
      </c>
      <c r="P126" s="150">
        <v>0</v>
      </c>
      <c r="Q126" s="150">
        <v>0</v>
      </c>
      <c r="R126" s="151"/>
      <c r="S126" s="151" t="s">
        <v>119</v>
      </c>
      <c r="T126" s="151" t="s">
        <v>120</v>
      </c>
      <c r="U126" s="151">
        <v>0</v>
      </c>
      <c r="V126" s="151">
        <v>0</v>
      </c>
      <c r="W126" s="151"/>
      <c r="X126" s="151" t="s">
        <v>121</v>
      </c>
      <c r="Y126" s="151" t="s">
        <v>122</v>
      </c>
      <c r="Z126" s="145"/>
      <c r="AA126" s="145"/>
      <c r="AB126" s="145"/>
      <c r="AC126" s="145"/>
      <c r="AD126" s="145"/>
      <c r="AE126" s="145"/>
      <c r="AF126" s="145"/>
      <c r="AG126" s="145" t="s">
        <v>123</v>
      </c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</row>
    <row r="127" spans="1:60" outlineLevel="1" x14ac:dyDescent="0.2">
      <c r="A127" s="148"/>
      <c r="B127" s="149"/>
      <c r="C127" s="241" t="s">
        <v>278</v>
      </c>
      <c r="D127" s="242"/>
      <c r="E127" s="242"/>
      <c r="F127" s="242"/>
      <c r="G127" s="242"/>
      <c r="H127" s="151"/>
      <c r="I127" s="151"/>
      <c r="J127" s="151"/>
      <c r="K127" s="151"/>
      <c r="L127" s="151"/>
      <c r="M127" s="151"/>
      <c r="N127" s="150"/>
      <c r="O127" s="150"/>
      <c r="P127" s="150"/>
      <c r="Q127" s="150"/>
      <c r="R127" s="151"/>
      <c r="S127" s="151"/>
      <c r="T127" s="151"/>
      <c r="U127" s="151"/>
      <c r="V127" s="151"/>
      <c r="W127" s="151"/>
      <c r="X127" s="151"/>
      <c r="Y127" s="151"/>
      <c r="Z127" s="145"/>
      <c r="AA127" s="145"/>
      <c r="AB127" s="145"/>
      <c r="AC127" s="145"/>
      <c r="AD127" s="145"/>
      <c r="AE127" s="145"/>
      <c r="AF127" s="145"/>
      <c r="AG127" s="145" t="s">
        <v>140</v>
      </c>
      <c r="AH127" s="145"/>
      <c r="AI127" s="145"/>
      <c r="AJ127" s="145"/>
      <c r="AK127" s="145"/>
      <c r="AL127" s="145"/>
      <c r="AM127" s="145"/>
      <c r="AN127" s="145"/>
      <c r="AO127" s="145"/>
      <c r="AP127" s="145"/>
      <c r="AQ127" s="145"/>
      <c r="AR127" s="145"/>
      <c r="AS127" s="145"/>
      <c r="AT127" s="145"/>
      <c r="AU127" s="145"/>
      <c r="AV127" s="145"/>
      <c r="AW127" s="145"/>
      <c r="AX127" s="145"/>
      <c r="AY127" s="145"/>
      <c r="AZ127" s="145"/>
      <c r="BA127" s="145"/>
      <c r="BB127" s="145"/>
      <c r="BC127" s="145"/>
      <c r="BD127" s="145"/>
      <c r="BE127" s="145"/>
      <c r="BF127" s="145"/>
      <c r="BG127" s="145"/>
      <c r="BH127" s="145"/>
    </row>
    <row r="128" spans="1:60" x14ac:dyDescent="0.2">
      <c r="A128" s="3"/>
      <c r="B128" s="4"/>
      <c r="C128" s="179"/>
      <c r="D128" s="6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AE128">
        <v>12</v>
      </c>
      <c r="AF128">
        <v>21</v>
      </c>
      <c r="AG128" t="s">
        <v>100</v>
      </c>
    </row>
    <row r="129" spans="3:33" x14ac:dyDescent="0.2">
      <c r="C129" s="180"/>
      <c r="D129" s="10"/>
      <c r="AG129" t="s">
        <v>279</v>
      </c>
    </row>
    <row r="130" spans="3:33" x14ac:dyDescent="0.2">
      <c r="D130" s="10"/>
    </row>
    <row r="131" spans="3:33" x14ac:dyDescent="0.2">
      <c r="D131" s="10"/>
    </row>
    <row r="132" spans="3:33" x14ac:dyDescent="0.2">
      <c r="D132" s="10"/>
    </row>
    <row r="133" spans="3:33" x14ac:dyDescent="0.2">
      <c r="D133" s="10"/>
    </row>
    <row r="134" spans="3:33" x14ac:dyDescent="0.2">
      <c r="D134" s="10"/>
    </row>
    <row r="135" spans="3:33" x14ac:dyDescent="0.2">
      <c r="D135" s="10"/>
    </row>
    <row r="136" spans="3:33" x14ac:dyDescent="0.2">
      <c r="D136" s="10"/>
    </row>
    <row r="137" spans="3:33" x14ac:dyDescent="0.2">
      <c r="D137" s="10"/>
    </row>
    <row r="138" spans="3:33" x14ac:dyDescent="0.2">
      <c r="D138" s="10"/>
    </row>
    <row r="139" spans="3:33" x14ac:dyDescent="0.2">
      <c r="D139" s="10"/>
    </row>
    <row r="140" spans="3:33" x14ac:dyDescent="0.2">
      <c r="D140" s="10"/>
    </row>
    <row r="141" spans="3:33" x14ac:dyDescent="0.2">
      <c r="D141" s="10"/>
    </row>
    <row r="142" spans="3:33" x14ac:dyDescent="0.2">
      <c r="D142" s="10"/>
    </row>
    <row r="143" spans="3:33" x14ac:dyDescent="0.2">
      <c r="D143" s="10"/>
    </row>
    <row r="144" spans="3:33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12">
    <mergeCell ref="C127:G127"/>
    <mergeCell ref="A1:G1"/>
    <mergeCell ref="C2:G2"/>
    <mergeCell ref="C3:G3"/>
    <mergeCell ref="C4:G4"/>
    <mergeCell ref="C20:G20"/>
    <mergeCell ref="C24:G24"/>
    <mergeCell ref="C46:G46"/>
    <mergeCell ref="C67:G67"/>
    <mergeCell ref="C108:G108"/>
    <mergeCell ref="C109:G109"/>
    <mergeCell ref="C117:G117"/>
  </mergeCells>
  <pageMargins left="0.59055118110236204" right="0.196850393700787" top="0.78740157499999996" bottom="0.78740157499999996" header="0.3" footer="0.3"/>
  <pageSetup paperSize="9" orientation="portrait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2" x14ac:dyDescent="0.2"/>
  <cols>
    <col min="1" max="1" width="3.42578125" customWidth="1"/>
    <col min="2" max="2" width="12.5703125" style="118" customWidth="1"/>
    <col min="3" max="3" width="38.28515625" style="118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5" width="0" hidden="1" customWidth="1"/>
    <col min="29" max="29" width="0" hidden="1" customWidth="1"/>
    <col min="31" max="41" width="0" hidden="1" customWidth="1"/>
    <col min="53" max="53" width="73.7109375" customWidth="1"/>
  </cols>
  <sheetData>
    <row r="1" spans="1:60" ht="15.75" customHeight="1" x14ac:dyDescent="0.25">
      <c r="A1" s="245" t="s">
        <v>7</v>
      </c>
      <c r="B1" s="245"/>
      <c r="C1" s="245"/>
      <c r="D1" s="245"/>
      <c r="E1" s="245"/>
      <c r="F1" s="245"/>
      <c r="G1" s="245"/>
      <c r="AG1" t="s">
        <v>88</v>
      </c>
    </row>
    <row r="2" spans="1:60" ht="24.95" customHeight="1" x14ac:dyDescent="0.2">
      <c r="A2" s="137" t="s">
        <v>8</v>
      </c>
      <c r="B2" s="49" t="s">
        <v>43</v>
      </c>
      <c r="C2" s="246" t="s">
        <v>44</v>
      </c>
      <c r="D2" s="247"/>
      <c r="E2" s="247"/>
      <c r="F2" s="247"/>
      <c r="G2" s="248"/>
      <c r="AG2" t="s">
        <v>89</v>
      </c>
    </row>
    <row r="3" spans="1:60" ht="24.95" customHeight="1" x14ac:dyDescent="0.2">
      <c r="A3" s="137" t="s">
        <v>9</v>
      </c>
      <c r="B3" s="49" t="s">
        <v>46</v>
      </c>
      <c r="C3" s="246" t="s">
        <v>47</v>
      </c>
      <c r="D3" s="247"/>
      <c r="E3" s="247"/>
      <c r="F3" s="247"/>
      <c r="G3" s="248"/>
      <c r="AC3" s="118" t="s">
        <v>89</v>
      </c>
      <c r="AG3" t="s">
        <v>90</v>
      </c>
    </row>
    <row r="4" spans="1:60" ht="24.95" customHeight="1" x14ac:dyDescent="0.2">
      <c r="A4" s="138" t="s">
        <v>10</v>
      </c>
      <c r="B4" s="139" t="s">
        <v>50</v>
      </c>
      <c r="C4" s="249" t="s">
        <v>51</v>
      </c>
      <c r="D4" s="250"/>
      <c r="E4" s="250"/>
      <c r="F4" s="250"/>
      <c r="G4" s="251"/>
      <c r="AG4" t="s">
        <v>91</v>
      </c>
    </row>
    <row r="5" spans="1:60" x14ac:dyDescent="0.2">
      <c r="D5" s="10"/>
    </row>
    <row r="6" spans="1:60" ht="38.25" x14ac:dyDescent="0.2">
      <c r="A6" s="141" t="s">
        <v>92</v>
      </c>
      <c r="B6" s="143" t="s">
        <v>93</v>
      </c>
      <c r="C6" s="143" t="s">
        <v>94</v>
      </c>
      <c r="D6" s="142" t="s">
        <v>95</v>
      </c>
      <c r="E6" s="141" t="s">
        <v>96</v>
      </c>
      <c r="F6" s="140" t="s">
        <v>97</v>
      </c>
      <c r="G6" s="141" t="s">
        <v>31</v>
      </c>
      <c r="H6" s="144" t="s">
        <v>32</v>
      </c>
      <c r="I6" s="144" t="s">
        <v>98</v>
      </c>
      <c r="J6" s="144" t="s">
        <v>33</v>
      </c>
      <c r="K6" s="144" t="s">
        <v>99</v>
      </c>
      <c r="L6" s="144" t="s">
        <v>100</v>
      </c>
      <c r="M6" s="144" t="s">
        <v>101</v>
      </c>
      <c r="N6" s="144" t="s">
        <v>102</v>
      </c>
      <c r="O6" s="144" t="s">
        <v>103</v>
      </c>
      <c r="P6" s="144" t="s">
        <v>104</v>
      </c>
      <c r="Q6" s="144" t="s">
        <v>105</v>
      </c>
      <c r="R6" s="144" t="s">
        <v>106</v>
      </c>
      <c r="S6" s="144" t="s">
        <v>107</v>
      </c>
      <c r="T6" s="144" t="s">
        <v>108</v>
      </c>
      <c r="U6" s="144" t="s">
        <v>109</v>
      </c>
      <c r="V6" s="144" t="s">
        <v>110</v>
      </c>
      <c r="W6" s="144" t="s">
        <v>111</v>
      </c>
      <c r="X6" s="144" t="s">
        <v>112</v>
      </c>
      <c r="Y6" s="144" t="s">
        <v>113</v>
      </c>
    </row>
    <row r="7" spans="1:60" hidden="1" x14ac:dyDescent="0.2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">
      <c r="A8" s="156" t="s">
        <v>114</v>
      </c>
      <c r="B8" s="157" t="s">
        <v>65</v>
      </c>
      <c r="C8" s="175" t="s">
        <v>66</v>
      </c>
      <c r="D8" s="158"/>
      <c r="E8" s="159"/>
      <c r="F8" s="160"/>
      <c r="G8" s="161">
        <v>-24500</v>
      </c>
      <c r="H8" s="155"/>
      <c r="I8" s="155">
        <v>-4098.75</v>
      </c>
      <c r="J8" s="155"/>
      <c r="K8" s="155">
        <v>-20401.25</v>
      </c>
      <c r="L8" s="155"/>
      <c r="M8" s="155"/>
      <c r="N8" s="154"/>
      <c r="O8" s="154"/>
      <c r="P8" s="154"/>
      <c r="Q8" s="154"/>
      <c r="R8" s="155"/>
      <c r="S8" s="155"/>
      <c r="T8" s="155"/>
      <c r="U8" s="155"/>
      <c r="V8" s="155"/>
      <c r="W8" s="155"/>
      <c r="X8" s="155"/>
      <c r="Y8" s="155"/>
      <c r="AG8" t="s">
        <v>115</v>
      </c>
    </row>
    <row r="9" spans="1:60" ht="45" x14ac:dyDescent="0.2">
      <c r="A9" s="162">
        <v>1</v>
      </c>
      <c r="B9" s="163" t="s">
        <v>280</v>
      </c>
      <c r="C9" s="176" t="s">
        <v>281</v>
      </c>
      <c r="D9" s="164" t="s">
        <v>225</v>
      </c>
      <c r="E9" s="165">
        <v>-5</v>
      </c>
      <c r="F9" s="166">
        <v>4900</v>
      </c>
      <c r="G9" s="167">
        <v>-24500</v>
      </c>
      <c r="H9" s="151">
        <v>819.75</v>
      </c>
      <c r="I9" s="151">
        <v>-4098.75</v>
      </c>
      <c r="J9" s="151">
        <v>4080.25</v>
      </c>
      <c r="K9" s="151">
        <v>-20401.25</v>
      </c>
      <c r="L9" s="151">
        <v>21</v>
      </c>
      <c r="M9" s="151">
        <v>-29645</v>
      </c>
      <c r="N9" s="150">
        <v>0.96975</v>
      </c>
      <c r="O9" s="150">
        <v>-4.8487499999999999</v>
      </c>
      <c r="P9" s="150">
        <v>0</v>
      </c>
      <c r="Q9" s="150">
        <v>0</v>
      </c>
      <c r="R9" s="151"/>
      <c r="S9" s="151" t="s">
        <v>119</v>
      </c>
      <c r="T9" s="151" t="s">
        <v>120</v>
      </c>
      <c r="U9" s="151">
        <v>7.9249400000000003</v>
      </c>
      <c r="V9" s="151">
        <v>-39.624700000000004</v>
      </c>
      <c r="W9" s="151"/>
      <c r="X9" s="151" t="s">
        <v>257</v>
      </c>
      <c r="Y9" s="151" t="s">
        <v>122</v>
      </c>
      <c r="Z9" s="145"/>
      <c r="AA9" s="145"/>
      <c r="AB9" s="145"/>
      <c r="AC9" s="145"/>
      <c r="AD9" s="145"/>
      <c r="AE9" s="145"/>
      <c r="AF9" s="145"/>
      <c r="AG9" s="145" t="s">
        <v>258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ht="78.75" outlineLevel="1" x14ac:dyDescent="0.2">
      <c r="A10" s="148"/>
      <c r="B10" s="149"/>
      <c r="C10" s="241" t="s">
        <v>282</v>
      </c>
      <c r="D10" s="242"/>
      <c r="E10" s="242"/>
      <c r="F10" s="242"/>
      <c r="G10" s="242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140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74" t="str">
        <f>C10</f>
        <v>hloubení rýh zapažených, šířky do 200 cm, hloubky 2 m, v hornině 3 (včetně příplatku za lepivost), pažení a rozepření rýh příložné (pro jakoukoliv mezerovitost) včetně přepažování rozepření a odstranění, s uložením materiálu do 3 m od okraje výkopu, svislé přemístění výkopku, s naložením přebytku po zásypu (0,08 - 2,22 m3/m rýhy) na dopravní prostředek, s odvozem do 6 km a uložením na skládku, lože pod potrubí z písku a štěrkopísku do 63 mm, dodávka a montáž potrubí z trub PVC hrdlových, obsyp potrubí kamenivem fr. 4-8 mm,  zhutnění, zásyp rýhy vytěženou zeminou, s uložením ve vrstvách, se zhutněním.</v>
      </c>
      <c r="BB10" s="145"/>
      <c r="BC10" s="145"/>
      <c r="BD10" s="145"/>
      <c r="BE10" s="145"/>
      <c r="BF10" s="145"/>
      <c r="BG10" s="145"/>
      <c r="BH10" s="145"/>
    </row>
    <row r="11" spans="1:60" outlineLevel="2" x14ac:dyDescent="0.2">
      <c r="A11" s="148"/>
      <c r="B11" s="149"/>
      <c r="C11" s="243" t="s">
        <v>283</v>
      </c>
      <c r="D11" s="244"/>
      <c r="E11" s="244"/>
      <c r="F11" s="244"/>
      <c r="G11" s="244"/>
      <c r="H11" s="151"/>
      <c r="I11" s="151"/>
      <c r="J11" s="151"/>
      <c r="K11" s="151"/>
      <c r="L11" s="151"/>
      <c r="M11" s="151"/>
      <c r="N11" s="150"/>
      <c r="O11" s="150"/>
      <c r="P11" s="150"/>
      <c r="Q11" s="150"/>
      <c r="R11" s="151"/>
      <c r="S11" s="151"/>
      <c r="T11" s="151"/>
      <c r="U11" s="151"/>
      <c r="V11" s="151"/>
      <c r="W11" s="151"/>
      <c r="X11" s="151"/>
      <c r="Y11" s="151"/>
      <c r="Z11" s="145"/>
      <c r="AA11" s="145"/>
      <c r="AB11" s="145"/>
      <c r="AC11" s="145"/>
      <c r="AD11" s="145"/>
      <c r="AE11" s="145"/>
      <c r="AF11" s="145"/>
      <c r="AG11" s="145" t="s">
        <v>140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x14ac:dyDescent="0.2">
      <c r="A12" s="156" t="s">
        <v>114</v>
      </c>
      <c r="B12" s="157" t="s">
        <v>71</v>
      </c>
      <c r="C12" s="175" t="s">
        <v>72</v>
      </c>
      <c r="D12" s="158"/>
      <c r="E12" s="159"/>
      <c r="F12" s="160"/>
      <c r="G12" s="161">
        <v>-402</v>
      </c>
      <c r="H12" s="155"/>
      <c r="I12" s="155">
        <v>-402</v>
      </c>
      <c r="J12" s="155"/>
      <c r="K12" s="155">
        <v>0</v>
      </c>
      <c r="L12" s="155"/>
      <c r="M12" s="155"/>
      <c r="N12" s="154"/>
      <c r="O12" s="154"/>
      <c r="P12" s="154"/>
      <c r="Q12" s="154"/>
      <c r="R12" s="155"/>
      <c r="S12" s="155"/>
      <c r="T12" s="155"/>
      <c r="U12" s="155"/>
      <c r="V12" s="155"/>
      <c r="W12" s="155"/>
      <c r="X12" s="155"/>
      <c r="Y12" s="155"/>
      <c r="AG12" t="s">
        <v>115</v>
      </c>
    </row>
    <row r="13" spans="1:60" ht="33.75" x14ac:dyDescent="0.2">
      <c r="A13" s="168">
        <v>2</v>
      </c>
      <c r="B13" s="169" t="s">
        <v>284</v>
      </c>
      <c r="C13" s="178" t="s">
        <v>285</v>
      </c>
      <c r="D13" s="170" t="s">
        <v>286</v>
      </c>
      <c r="E13" s="171">
        <v>-1</v>
      </c>
      <c r="F13" s="172">
        <v>402</v>
      </c>
      <c r="G13" s="173">
        <v>-402</v>
      </c>
      <c r="H13" s="151">
        <v>402</v>
      </c>
      <c r="I13" s="151">
        <v>-402</v>
      </c>
      <c r="J13" s="151">
        <v>0</v>
      </c>
      <c r="K13" s="151">
        <v>0</v>
      </c>
      <c r="L13" s="151">
        <v>21</v>
      </c>
      <c r="M13" s="151">
        <v>-486.41999999999996</v>
      </c>
      <c r="N13" s="150">
        <v>7.1000000000000002E-4</v>
      </c>
      <c r="O13" s="150">
        <v>-7.1000000000000002E-4</v>
      </c>
      <c r="P13" s="150">
        <v>0</v>
      </c>
      <c r="Q13" s="150">
        <v>0</v>
      </c>
      <c r="R13" s="151" t="s">
        <v>170</v>
      </c>
      <c r="S13" s="151" t="s">
        <v>119</v>
      </c>
      <c r="T13" s="151" t="s">
        <v>120</v>
      </c>
      <c r="U13" s="151">
        <v>0</v>
      </c>
      <c r="V13" s="151">
        <v>0</v>
      </c>
      <c r="W13" s="151"/>
      <c r="X13" s="151" t="s">
        <v>171</v>
      </c>
      <c r="Y13" s="151" t="s">
        <v>122</v>
      </c>
      <c r="Z13" s="145"/>
      <c r="AA13" s="145"/>
      <c r="AB13" s="145"/>
      <c r="AC13" s="145"/>
      <c r="AD13" s="145"/>
      <c r="AE13" s="145"/>
      <c r="AF13" s="145"/>
      <c r="AG13" s="145" t="s">
        <v>172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x14ac:dyDescent="0.2">
      <c r="A14" s="156" t="s">
        <v>114</v>
      </c>
      <c r="B14" s="157" t="s">
        <v>81</v>
      </c>
      <c r="C14" s="175" t="s">
        <v>82</v>
      </c>
      <c r="D14" s="158"/>
      <c r="E14" s="159"/>
      <c r="F14" s="160"/>
      <c r="G14" s="161">
        <v>-7436.4</v>
      </c>
      <c r="H14" s="155"/>
      <c r="I14" s="155">
        <v>-1734.23</v>
      </c>
      <c r="J14" s="155"/>
      <c r="K14" s="155">
        <v>-5702.17</v>
      </c>
      <c r="L14" s="155"/>
      <c r="M14" s="155"/>
      <c r="N14" s="154"/>
      <c r="O14" s="154"/>
      <c r="P14" s="154"/>
      <c r="Q14" s="154"/>
      <c r="R14" s="155"/>
      <c r="S14" s="155"/>
      <c r="T14" s="155"/>
      <c r="U14" s="155"/>
      <c r="V14" s="155"/>
      <c r="W14" s="155"/>
      <c r="X14" s="155"/>
      <c r="Y14" s="155"/>
      <c r="AG14" t="s">
        <v>115</v>
      </c>
    </row>
    <row r="15" spans="1:60" ht="22.5" x14ac:dyDescent="0.2">
      <c r="A15" s="168">
        <v>3</v>
      </c>
      <c r="B15" s="169" t="s">
        <v>287</v>
      </c>
      <c r="C15" s="178" t="s">
        <v>288</v>
      </c>
      <c r="D15" s="170" t="s">
        <v>118</v>
      </c>
      <c r="E15" s="171">
        <v>-70</v>
      </c>
      <c r="F15" s="172">
        <v>31.6</v>
      </c>
      <c r="G15" s="173">
        <v>-2212</v>
      </c>
      <c r="H15" s="151">
        <v>9.49</v>
      </c>
      <c r="I15" s="151">
        <v>-664.30000000000007</v>
      </c>
      <c r="J15" s="151">
        <v>22.11</v>
      </c>
      <c r="K15" s="151">
        <v>-1547.7</v>
      </c>
      <c r="L15" s="151">
        <v>21</v>
      </c>
      <c r="M15" s="151">
        <v>-2676.52</v>
      </c>
      <c r="N15" s="150">
        <v>1E-4</v>
      </c>
      <c r="O15" s="150">
        <v>-7.0000000000000001E-3</v>
      </c>
      <c r="P15" s="150">
        <v>0</v>
      </c>
      <c r="Q15" s="150">
        <v>0</v>
      </c>
      <c r="R15" s="151"/>
      <c r="S15" s="151" t="s">
        <v>119</v>
      </c>
      <c r="T15" s="151" t="s">
        <v>120</v>
      </c>
      <c r="U15" s="151">
        <v>3.2480000000000002E-2</v>
      </c>
      <c r="V15" s="151">
        <v>-2.2736000000000001</v>
      </c>
      <c r="W15" s="151"/>
      <c r="X15" s="151" t="s">
        <v>121</v>
      </c>
      <c r="Y15" s="151" t="s">
        <v>122</v>
      </c>
      <c r="Z15" s="145"/>
      <c r="AA15" s="145"/>
      <c r="AB15" s="145"/>
      <c r="AC15" s="145"/>
      <c r="AD15" s="145"/>
      <c r="AE15" s="145"/>
      <c r="AF15" s="145"/>
      <c r="AG15" s="145" t="s">
        <v>123</v>
      </c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</row>
    <row r="16" spans="1:60" x14ac:dyDescent="0.2">
      <c r="A16" s="168">
        <v>4</v>
      </c>
      <c r="B16" s="169" t="s">
        <v>289</v>
      </c>
      <c r="C16" s="178" t="s">
        <v>290</v>
      </c>
      <c r="D16" s="170" t="s">
        <v>118</v>
      </c>
      <c r="E16" s="171">
        <v>-2.2000000000000002</v>
      </c>
      <c r="F16" s="172">
        <v>77</v>
      </c>
      <c r="G16" s="173">
        <v>-169.4</v>
      </c>
      <c r="H16" s="151">
        <v>8.74</v>
      </c>
      <c r="I16" s="151">
        <v>-19.228000000000002</v>
      </c>
      <c r="J16" s="151">
        <v>68.260000000000005</v>
      </c>
      <c r="K16" s="151">
        <v>-150.17200000000003</v>
      </c>
      <c r="L16" s="151">
        <v>21</v>
      </c>
      <c r="M16" s="151">
        <v>-204.97399999999999</v>
      </c>
      <c r="N16" s="150">
        <v>1.7000000000000001E-4</v>
      </c>
      <c r="O16" s="150">
        <v>-3.7400000000000004E-4</v>
      </c>
      <c r="P16" s="150">
        <v>0</v>
      </c>
      <c r="Q16" s="150">
        <v>0</v>
      </c>
      <c r="R16" s="151"/>
      <c r="S16" s="151" t="s">
        <v>119</v>
      </c>
      <c r="T16" s="151" t="s">
        <v>120</v>
      </c>
      <c r="U16" s="151">
        <v>9.9680000000000005E-2</v>
      </c>
      <c r="V16" s="151">
        <v>-0.21929600000000002</v>
      </c>
      <c r="W16" s="151"/>
      <c r="X16" s="151" t="s">
        <v>121</v>
      </c>
      <c r="Y16" s="151" t="s">
        <v>122</v>
      </c>
      <c r="Z16" s="145"/>
      <c r="AA16" s="145"/>
      <c r="AB16" s="145"/>
      <c r="AC16" s="145"/>
      <c r="AD16" s="145"/>
      <c r="AE16" s="145"/>
      <c r="AF16" s="145"/>
      <c r="AG16" s="145" t="s">
        <v>123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">
      <c r="A17" s="168">
        <v>5</v>
      </c>
      <c r="B17" s="169" t="s">
        <v>291</v>
      </c>
      <c r="C17" s="178" t="s">
        <v>292</v>
      </c>
      <c r="D17" s="170" t="s">
        <v>118</v>
      </c>
      <c r="E17" s="171">
        <v>-30</v>
      </c>
      <c r="F17" s="172">
        <v>83.5</v>
      </c>
      <c r="G17" s="173">
        <v>-2505</v>
      </c>
      <c r="H17" s="151">
        <v>13.99</v>
      </c>
      <c r="I17" s="151">
        <v>-419.7</v>
      </c>
      <c r="J17" s="151">
        <v>69.510000000000005</v>
      </c>
      <c r="K17" s="151">
        <v>-2085.3000000000002</v>
      </c>
      <c r="L17" s="151">
        <v>21</v>
      </c>
      <c r="M17" s="151">
        <v>-3031.0499999999997</v>
      </c>
      <c r="N17" s="150">
        <v>2.7999999999999998E-4</v>
      </c>
      <c r="O17" s="150">
        <v>-8.3999999999999995E-3</v>
      </c>
      <c r="P17" s="150">
        <v>0</v>
      </c>
      <c r="Q17" s="150">
        <v>0</v>
      </c>
      <c r="R17" s="151"/>
      <c r="S17" s="151" t="s">
        <v>119</v>
      </c>
      <c r="T17" s="151" t="s">
        <v>120</v>
      </c>
      <c r="U17" s="151">
        <v>0.10191</v>
      </c>
      <c r="V17" s="151">
        <v>-3.0573000000000001</v>
      </c>
      <c r="W17" s="151"/>
      <c r="X17" s="151" t="s">
        <v>121</v>
      </c>
      <c r="Y17" s="151" t="s">
        <v>122</v>
      </c>
      <c r="Z17" s="145"/>
      <c r="AA17" s="145"/>
      <c r="AB17" s="145"/>
      <c r="AC17" s="145"/>
      <c r="AD17" s="145"/>
      <c r="AE17" s="145"/>
      <c r="AF17" s="145"/>
      <c r="AG17" s="145" t="s">
        <v>123</v>
      </c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</row>
    <row r="18" spans="1:60" ht="22.5" x14ac:dyDescent="0.2">
      <c r="A18" s="162">
        <v>6</v>
      </c>
      <c r="B18" s="163" t="s">
        <v>293</v>
      </c>
      <c r="C18" s="176" t="s">
        <v>294</v>
      </c>
      <c r="D18" s="164" t="s">
        <v>118</v>
      </c>
      <c r="E18" s="165">
        <v>-100</v>
      </c>
      <c r="F18" s="166">
        <v>25.5</v>
      </c>
      <c r="G18" s="167">
        <v>-2550</v>
      </c>
      <c r="H18" s="151">
        <v>6.31</v>
      </c>
      <c r="I18" s="151">
        <v>-631</v>
      </c>
      <c r="J18" s="151">
        <v>19.190000000000001</v>
      </c>
      <c r="K18" s="151">
        <v>-1919.0000000000002</v>
      </c>
      <c r="L18" s="151">
        <v>21</v>
      </c>
      <c r="M18" s="151">
        <v>-3085.5</v>
      </c>
      <c r="N18" s="150">
        <v>1.0000000000000001E-5</v>
      </c>
      <c r="O18" s="150">
        <v>-1E-3</v>
      </c>
      <c r="P18" s="150">
        <v>0</v>
      </c>
      <c r="Q18" s="150">
        <v>0</v>
      </c>
      <c r="R18" s="151"/>
      <c r="S18" s="151" t="s">
        <v>119</v>
      </c>
      <c r="T18" s="151" t="s">
        <v>120</v>
      </c>
      <c r="U18" s="151">
        <v>2.9000000000000001E-2</v>
      </c>
      <c r="V18" s="151">
        <v>-2.9000000000000004</v>
      </c>
      <c r="W18" s="151"/>
      <c r="X18" s="151" t="s">
        <v>121</v>
      </c>
      <c r="Y18" s="151" t="s">
        <v>122</v>
      </c>
      <c r="Z18" s="145"/>
      <c r="AA18" s="145"/>
      <c r="AB18" s="145"/>
      <c r="AC18" s="145"/>
      <c r="AD18" s="145"/>
      <c r="AE18" s="145"/>
      <c r="AF18" s="145"/>
      <c r="AG18" s="145" t="s">
        <v>123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x14ac:dyDescent="0.2">
      <c r="A19" s="3"/>
      <c r="B19" s="4"/>
      <c r="C19" s="179"/>
      <c r="D19" s="6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AE19">
        <v>12</v>
      </c>
      <c r="AF19">
        <v>21</v>
      </c>
      <c r="AG19" t="s">
        <v>100</v>
      </c>
    </row>
    <row r="20" spans="1:60" x14ac:dyDescent="0.2">
      <c r="C20" s="180"/>
      <c r="D20" s="10"/>
      <c r="AG20" t="s">
        <v>279</v>
      </c>
    </row>
    <row r="21" spans="1:60" x14ac:dyDescent="0.2">
      <c r="D21" s="10"/>
    </row>
    <row r="22" spans="1:60" x14ac:dyDescent="0.2">
      <c r="D22" s="10"/>
    </row>
    <row r="23" spans="1:60" x14ac:dyDescent="0.2">
      <c r="D23" s="10"/>
    </row>
    <row r="24" spans="1:60" x14ac:dyDescent="0.2">
      <c r="D24" s="10"/>
    </row>
    <row r="25" spans="1:60" x14ac:dyDescent="0.2">
      <c r="D25" s="10"/>
    </row>
    <row r="26" spans="1:60" x14ac:dyDescent="0.2">
      <c r="D26" s="10"/>
    </row>
    <row r="27" spans="1:60" x14ac:dyDescent="0.2">
      <c r="D27" s="10"/>
    </row>
    <row r="28" spans="1:60" x14ac:dyDescent="0.2">
      <c r="D28" s="10"/>
    </row>
    <row r="29" spans="1:60" x14ac:dyDescent="0.2">
      <c r="D29" s="10"/>
    </row>
    <row r="30" spans="1:60" x14ac:dyDescent="0.2">
      <c r="D30" s="10"/>
    </row>
    <row r="31" spans="1:60" x14ac:dyDescent="0.2">
      <c r="D31" s="10"/>
    </row>
    <row r="32" spans="1:60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C11:G11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portrait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2" x14ac:dyDescent="0.2"/>
  <cols>
    <col min="1" max="1" width="3.42578125" customWidth="1"/>
    <col min="2" max="2" width="12.5703125" style="118" customWidth="1"/>
    <col min="3" max="3" width="38.28515625" style="118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5" width="0" hidden="1" customWidth="1"/>
    <col min="29" max="29" width="0" hidden="1" customWidth="1"/>
    <col min="31" max="41" width="0" hidden="1" customWidth="1"/>
    <col min="53" max="53" width="73.7109375" customWidth="1"/>
  </cols>
  <sheetData>
    <row r="1" spans="1:60" ht="15.75" customHeight="1" x14ac:dyDescent="0.25">
      <c r="A1" s="245" t="s">
        <v>7</v>
      </c>
      <c r="B1" s="245"/>
      <c r="C1" s="245"/>
      <c r="D1" s="245"/>
      <c r="E1" s="245"/>
      <c r="F1" s="245"/>
      <c r="G1" s="245"/>
      <c r="AG1" t="s">
        <v>88</v>
      </c>
    </row>
    <row r="2" spans="1:60" ht="24.95" customHeight="1" x14ac:dyDescent="0.2">
      <c r="A2" s="137" t="s">
        <v>8</v>
      </c>
      <c r="B2" s="49" t="s">
        <v>43</v>
      </c>
      <c r="C2" s="246" t="s">
        <v>44</v>
      </c>
      <c r="D2" s="247"/>
      <c r="E2" s="247"/>
      <c r="F2" s="247"/>
      <c r="G2" s="248"/>
      <c r="AG2" t="s">
        <v>89</v>
      </c>
    </row>
    <row r="3" spans="1:60" ht="24.95" customHeight="1" x14ac:dyDescent="0.2">
      <c r="A3" s="137" t="s">
        <v>9</v>
      </c>
      <c r="B3" s="49" t="s">
        <v>46</v>
      </c>
      <c r="C3" s="246" t="s">
        <v>47</v>
      </c>
      <c r="D3" s="247"/>
      <c r="E3" s="247"/>
      <c r="F3" s="247"/>
      <c r="G3" s="248"/>
      <c r="AC3" s="118" t="s">
        <v>89</v>
      </c>
      <c r="AG3" t="s">
        <v>90</v>
      </c>
    </row>
    <row r="4" spans="1:60" ht="24.95" customHeight="1" x14ac:dyDescent="0.2">
      <c r="A4" s="138" t="s">
        <v>10</v>
      </c>
      <c r="B4" s="139" t="s">
        <v>52</v>
      </c>
      <c r="C4" s="249" t="s">
        <v>53</v>
      </c>
      <c r="D4" s="250"/>
      <c r="E4" s="250"/>
      <c r="F4" s="250"/>
      <c r="G4" s="251"/>
      <c r="AG4" t="s">
        <v>91</v>
      </c>
    </row>
    <row r="5" spans="1:60" x14ac:dyDescent="0.2">
      <c r="D5" s="10"/>
    </row>
    <row r="6" spans="1:60" ht="38.25" x14ac:dyDescent="0.2">
      <c r="A6" s="141" t="s">
        <v>92</v>
      </c>
      <c r="B6" s="143" t="s">
        <v>93</v>
      </c>
      <c r="C6" s="143" t="s">
        <v>94</v>
      </c>
      <c r="D6" s="142" t="s">
        <v>95</v>
      </c>
      <c r="E6" s="141" t="s">
        <v>96</v>
      </c>
      <c r="F6" s="140" t="s">
        <v>97</v>
      </c>
      <c r="G6" s="141" t="s">
        <v>31</v>
      </c>
      <c r="H6" s="144" t="s">
        <v>32</v>
      </c>
      <c r="I6" s="144" t="s">
        <v>98</v>
      </c>
      <c r="J6" s="144" t="s">
        <v>33</v>
      </c>
      <c r="K6" s="144" t="s">
        <v>99</v>
      </c>
      <c r="L6" s="144" t="s">
        <v>100</v>
      </c>
      <c r="M6" s="144" t="s">
        <v>101</v>
      </c>
      <c r="N6" s="144" t="s">
        <v>102</v>
      </c>
      <c r="O6" s="144" t="s">
        <v>103</v>
      </c>
      <c r="P6" s="144" t="s">
        <v>104</v>
      </c>
      <c r="Q6" s="144" t="s">
        <v>105</v>
      </c>
      <c r="R6" s="144" t="s">
        <v>106</v>
      </c>
      <c r="S6" s="144" t="s">
        <v>107</v>
      </c>
      <c r="T6" s="144" t="s">
        <v>108</v>
      </c>
      <c r="U6" s="144" t="s">
        <v>109</v>
      </c>
      <c r="V6" s="144" t="s">
        <v>110</v>
      </c>
      <c r="W6" s="144" t="s">
        <v>111</v>
      </c>
      <c r="X6" s="144" t="s">
        <v>112</v>
      </c>
      <c r="Y6" s="144" t="s">
        <v>113</v>
      </c>
    </row>
    <row r="7" spans="1:60" hidden="1" x14ac:dyDescent="0.2">
      <c r="A7" s="3"/>
      <c r="B7" s="4"/>
      <c r="C7" s="4"/>
      <c r="D7" s="6"/>
      <c r="E7" s="146"/>
      <c r="F7" s="147"/>
      <c r="G7" s="147"/>
      <c r="H7" s="147"/>
      <c r="I7" s="147"/>
      <c r="J7" s="147"/>
      <c r="K7" s="147"/>
      <c r="L7" s="147"/>
      <c r="M7" s="147"/>
      <c r="N7" s="146"/>
      <c r="O7" s="146"/>
      <c r="P7" s="146"/>
      <c r="Q7" s="146"/>
      <c r="R7" s="147"/>
      <c r="S7" s="147"/>
      <c r="T7" s="147"/>
      <c r="U7" s="147"/>
      <c r="V7" s="147"/>
      <c r="W7" s="147"/>
      <c r="X7" s="147"/>
      <c r="Y7" s="147"/>
    </row>
    <row r="8" spans="1:60" x14ac:dyDescent="0.2">
      <c r="A8" s="156" t="s">
        <v>114</v>
      </c>
      <c r="B8" s="157" t="s">
        <v>65</v>
      </c>
      <c r="C8" s="175" t="s">
        <v>66</v>
      </c>
      <c r="D8" s="158"/>
      <c r="E8" s="159"/>
      <c r="F8" s="160"/>
      <c r="G8" s="161">
        <v>-28429</v>
      </c>
      <c r="H8" s="155"/>
      <c r="I8" s="155">
        <v>-2911.86</v>
      </c>
      <c r="J8" s="155"/>
      <c r="K8" s="155">
        <v>-25517.14</v>
      </c>
      <c r="L8" s="155"/>
      <c r="M8" s="155"/>
      <c r="N8" s="154"/>
      <c r="O8" s="154"/>
      <c r="P8" s="154"/>
      <c r="Q8" s="154"/>
      <c r="R8" s="155"/>
      <c r="S8" s="155"/>
      <c r="T8" s="155"/>
      <c r="U8" s="155"/>
      <c r="V8" s="155"/>
      <c r="W8" s="155"/>
      <c r="X8" s="155"/>
      <c r="Y8" s="155"/>
      <c r="AG8" t="s">
        <v>115</v>
      </c>
    </row>
    <row r="9" spans="1:60" ht="22.5" x14ac:dyDescent="0.2">
      <c r="A9" s="162">
        <v>1</v>
      </c>
      <c r="B9" s="163" t="s">
        <v>295</v>
      </c>
      <c r="C9" s="176" t="s">
        <v>296</v>
      </c>
      <c r="D9" s="164" t="s">
        <v>225</v>
      </c>
      <c r="E9" s="165">
        <v>-5</v>
      </c>
      <c r="F9" s="166">
        <v>272.5</v>
      </c>
      <c r="G9" s="167">
        <v>-1362.5</v>
      </c>
      <c r="H9" s="151">
        <v>0</v>
      </c>
      <c r="I9" s="151">
        <v>0</v>
      </c>
      <c r="J9" s="151">
        <v>272.5</v>
      </c>
      <c r="K9" s="151">
        <v>-1362.5</v>
      </c>
      <c r="L9" s="151">
        <v>21</v>
      </c>
      <c r="M9" s="151">
        <v>-1648.625</v>
      </c>
      <c r="N9" s="150">
        <v>0</v>
      </c>
      <c r="O9" s="150">
        <v>0</v>
      </c>
      <c r="P9" s="150">
        <v>0.1</v>
      </c>
      <c r="Q9" s="150">
        <v>-0.5</v>
      </c>
      <c r="R9" s="151"/>
      <c r="S9" s="151" t="s">
        <v>155</v>
      </c>
      <c r="T9" s="151" t="s">
        <v>120</v>
      </c>
      <c r="U9" s="151">
        <v>0.41</v>
      </c>
      <c r="V9" s="151">
        <v>-2.0499999999999998</v>
      </c>
      <c r="W9" s="151"/>
      <c r="X9" s="151" t="s">
        <v>121</v>
      </c>
      <c r="Y9" s="151" t="s">
        <v>122</v>
      </c>
      <c r="Z9" s="145"/>
      <c r="AA9" s="145"/>
      <c r="AB9" s="145"/>
      <c r="AC9" s="145"/>
      <c r="AD9" s="145"/>
      <c r="AE9" s="145"/>
      <c r="AF9" s="145"/>
      <c r="AG9" s="145" t="s">
        <v>123</v>
      </c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</row>
    <row r="10" spans="1:60" outlineLevel="1" x14ac:dyDescent="0.2">
      <c r="A10" s="148"/>
      <c r="B10" s="149"/>
      <c r="C10" s="241" t="s">
        <v>297</v>
      </c>
      <c r="D10" s="242"/>
      <c r="E10" s="242"/>
      <c r="F10" s="242"/>
      <c r="G10" s="242"/>
      <c r="H10" s="151"/>
      <c r="I10" s="151"/>
      <c r="J10" s="151"/>
      <c r="K10" s="151"/>
      <c r="L10" s="151"/>
      <c r="M10" s="151"/>
      <c r="N10" s="150"/>
      <c r="O10" s="150"/>
      <c r="P10" s="150"/>
      <c r="Q10" s="150"/>
      <c r="R10" s="151"/>
      <c r="S10" s="151"/>
      <c r="T10" s="151"/>
      <c r="U10" s="151"/>
      <c r="V10" s="151"/>
      <c r="W10" s="151"/>
      <c r="X10" s="151"/>
      <c r="Y10" s="151"/>
      <c r="Z10" s="145"/>
      <c r="AA10" s="145"/>
      <c r="AB10" s="145"/>
      <c r="AC10" s="145"/>
      <c r="AD10" s="145"/>
      <c r="AE10" s="145"/>
      <c r="AF10" s="145"/>
      <c r="AG10" s="145" t="s">
        <v>140</v>
      </c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</row>
    <row r="11" spans="1:60" ht="45" x14ac:dyDescent="0.2">
      <c r="A11" s="162">
        <v>2</v>
      </c>
      <c r="B11" s="163" t="s">
        <v>280</v>
      </c>
      <c r="C11" s="176" t="s">
        <v>281</v>
      </c>
      <c r="D11" s="164" t="s">
        <v>225</v>
      </c>
      <c r="E11" s="165">
        <v>-5</v>
      </c>
      <c r="F11" s="166">
        <v>4900</v>
      </c>
      <c r="G11" s="167">
        <v>-24500</v>
      </c>
      <c r="H11" s="151">
        <v>562.77</v>
      </c>
      <c r="I11" s="151">
        <v>-2813.85</v>
      </c>
      <c r="J11" s="151">
        <v>4337.2299999999996</v>
      </c>
      <c r="K11" s="151">
        <v>-21686.149999999998</v>
      </c>
      <c r="L11" s="151">
        <v>21</v>
      </c>
      <c r="M11" s="151">
        <v>-29645</v>
      </c>
      <c r="N11" s="150">
        <v>0.96975</v>
      </c>
      <c r="O11" s="150">
        <v>-4.8487499999999999</v>
      </c>
      <c r="P11" s="150">
        <v>0</v>
      </c>
      <c r="Q11" s="150">
        <v>0</v>
      </c>
      <c r="R11" s="151"/>
      <c r="S11" s="151" t="s">
        <v>119</v>
      </c>
      <c r="T11" s="151" t="s">
        <v>120</v>
      </c>
      <c r="U11" s="151">
        <v>14.44656</v>
      </c>
      <c r="V11" s="151">
        <v>-72.232799999999997</v>
      </c>
      <c r="W11" s="151"/>
      <c r="X11" s="151" t="s">
        <v>257</v>
      </c>
      <c r="Y11" s="151" t="s">
        <v>122</v>
      </c>
      <c r="Z11" s="145"/>
      <c r="AA11" s="145"/>
      <c r="AB11" s="145"/>
      <c r="AC11" s="145"/>
      <c r="AD11" s="145"/>
      <c r="AE11" s="145"/>
      <c r="AF11" s="145"/>
      <c r="AG11" s="145" t="s">
        <v>258</v>
      </c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</row>
    <row r="12" spans="1:60" ht="78.75" outlineLevel="1" x14ac:dyDescent="0.2">
      <c r="A12" s="148"/>
      <c r="B12" s="149"/>
      <c r="C12" s="241" t="s">
        <v>282</v>
      </c>
      <c r="D12" s="242"/>
      <c r="E12" s="242"/>
      <c r="F12" s="242"/>
      <c r="G12" s="242"/>
      <c r="H12" s="151"/>
      <c r="I12" s="151"/>
      <c r="J12" s="151"/>
      <c r="K12" s="151"/>
      <c r="L12" s="151"/>
      <c r="M12" s="151"/>
      <c r="N12" s="150"/>
      <c r="O12" s="150"/>
      <c r="P12" s="150"/>
      <c r="Q12" s="150"/>
      <c r="R12" s="151"/>
      <c r="S12" s="151"/>
      <c r="T12" s="151"/>
      <c r="U12" s="151"/>
      <c r="V12" s="151"/>
      <c r="W12" s="151"/>
      <c r="X12" s="151"/>
      <c r="Y12" s="151"/>
      <c r="Z12" s="145"/>
      <c r="AA12" s="145"/>
      <c r="AB12" s="145"/>
      <c r="AC12" s="145"/>
      <c r="AD12" s="145"/>
      <c r="AE12" s="145"/>
      <c r="AF12" s="145"/>
      <c r="AG12" s="145" t="s">
        <v>140</v>
      </c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74" t="str">
        <f>C12</f>
        <v>hloubení rýh zapažených, šířky do 200 cm, hloubky 2 m, v hornině 3 (včetně příplatku za lepivost), pažení a rozepření rýh příložné (pro jakoukoliv mezerovitost) včetně přepažování rozepření a odstranění, s uložením materiálu do 3 m od okraje výkopu, svislé přemístění výkopku, s naložením přebytku po zásypu (0,08 - 2,22 m3/m rýhy) na dopravní prostředek, s odvozem do 6 km a uložením na skládku, lože pod potrubí z písku a štěrkopísku do 63 mm, dodávka a montáž potrubí z trub PVC hrdlových, obsyp potrubí kamenivem fr. 4-8 mm,  zhutnění, zásyp rýhy vytěženou zeminou, s uložením ve vrstvách, se zhutněním.</v>
      </c>
      <c r="BB12" s="145"/>
      <c r="BC12" s="145"/>
      <c r="BD12" s="145"/>
      <c r="BE12" s="145"/>
      <c r="BF12" s="145"/>
      <c r="BG12" s="145"/>
      <c r="BH12" s="145"/>
    </row>
    <row r="13" spans="1:60" outlineLevel="2" x14ac:dyDescent="0.2">
      <c r="A13" s="148"/>
      <c r="B13" s="149"/>
      <c r="C13" s="243" t="s">
        <v>283</v>
      </c>
      <c r="D13" s="244"/>
      <c r="E13" s="244"/>
      <c r="F13" s="244"/>
      <c r="G13" s="244"/>
      <c r="H13" s="151"/>
      <c r="I13" s="151"/>
      <c r="J13" s="151"/>
      <c r="K13" s="151"/>
      <c r="L13" s="151"/>
      <c r="M13" s="151"/>
      <c r="N13" s="150"/>
      <c r="O13" s="150"/>
      <c r="P13" s="150"/>
      <c r="Q13" s="150"/>
      <c r="R13" s="151"/>
      <c r="S13" s="151"/>
      <c r="T13" s="151"/>
      <c r="U13" s="151"/>
      <c r="V13" s="151"/>
      <c r="W13" s="151"/>
      <c r="X13" s="151"/>
      <c r="Y13" s="151"/>
      <c r="Z13" s="145"/>
      <c r="AA13" s="145"/>
      <c r="AB13" s="145"/>
      <c r="AC13" s="145"/>
      <c r="AD13" s="145"/>
      <c r="AE13" s="145"/>
      <c r="AF13" s="145"/>
      <c r="AG13" s="145" t="s">
        <v>140</v>
      </c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</row>
    <row r="14" spans="1:60" ht="22.5" x14ac:dyDescent="0.2">
      <c r="A14" s="168">
        <v>3</v>
      </c>
      <c r="B14" s="169" t="s">
        <v>298</v>
      </c>
      <c r="C14" s="178" t="s">
        <v>299</v>
      </c>
      <c r="D14" s="170" t="s">
        <v>225</v>
      </c>
      <c r="E14" s="171">
        <v>-3</v>
      </c>
      <c r="F14" s="172">
        <v>855.5</v>
      </c>
      <c r="G14" s="173">
        <v>-2566.5</v>
      </c>
      <c r="H14" s="151">
        <v>32.67</v>
      </c>
      <c r="I14" s="151">
        <v>-98.01</v>
      </c>
      <c r="J14" s="151">
        <v>822.83</v>
      </c>
      <c r="K14" s="151">
        <v>-2468.4900000000002</v>
      </c>
      <c r="L14" s="151">
        <v>21</v>
      </c>
      <c r="M14" s="151">
        <v>-3105.4649999999997</v>
      </c>
      <c r="N14" s="150">
        <v>1.08E-3</v>
      </c>
      <c r="O14" s="150">
        <v>-3.2399999999999998E-3</v>
      </c>
      <c r="P14" s="150">
        <v>0</v>
      </c>
      <c r="Q14" s="150">
        <v>0</v>
      </c>
      <c r="R14" s="151"/>
      <c r="S14" s="151" t="s">
        <v>119</v>
      </c>
      <c r="T14" s="151" t="s">
        <v>120</v>
      </c>
      <c r="U14" s="151">
        <v>2.3846400000000001</v>
      </c>
      <c r="V14" s="151">
        <v>-7.1539200000000003</v>
      </c>
      <c r="W14" s="151"/>
      <c r="X14" s="151" t="s">
        <v>257</v>
      </c>
      <c r="Y14" s="151" t="s">
        <v>122</v>
      </c>
      <c r="Z14" s="145"/>
      <c r="AA14" s="145"/>
      <c r="AB14" s="145"/>
      <c r="AC14" s="145"/>
      <c r="AD14" s="145"/>
      <c r="AE14" s="145"/>
      <c r="AF14" s="145"/>
      <c r="AG14" s="145" t="s">
        <v>258</v>
      </c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</row>
    <row r="15" spans="1:60" x14ac:dyDescent="0.2">
      <c r="A15" s="156" t="s">
        <v>114</v>
      </c>
      <c r="B15" s="157" t="s">
        <v>71</v>
      </c>
      <c r="C15" s="175" t="s">
        <v>72</v>
      </c>
      <c r="D15" s="158"/>
      <c r="E15" s="159"/>
      <c r="F15" s="160"/>
      <c r="G15" s="161">
        <v>-5460</v>
      </c>
      <c r="H15" s="155"/>
      <c r="I15" s="155">
        <v>-5239.66</v>
      </c>
      <c r="J15" s="155"/>
      <c r="K15" s="155">
        <v>-220.34</v>
      </c>
      <c r="L15" s="155"/>
      <c r="M15" s="155"/>
      <c r="N15" s="154"/>
      <c r="O15" s="154"/>
      <c r="P15" s="154"/>
      <c r="Q15" s="154"/>
      <c r="R15" s="155"/>
      <c r="S15" s="155"/>
      <c r="T15" s="155"/>
      <c r="U15" s="155"/>
      <c r="V15" s="155"/>
      <c r="W15" s="155"/>
      <c r="X15" s="155"/>
      <c r="Y15" s="155"/>
      <c r="AG15" t="s">
        <v>115</v>
      </c>
    </row>
    <row r="16" spans="1:60" ht="45" x14ac:dyDescent="0.2">
      <c r="A16" s="168">
        <v>4</v>
      </c>
      <c r="B16" s="169" t="s">
        <v>300</v>
      </c>
      <c r="C16" s="178" t="s">
        <v>301</v>
      </c>
      <c r="D16" s="170" t="s">
        <v>286</v>
      </c>
      <c r="E16" s="171">
        <v>-2</v>
      </c>
      <c r="F16" s="172">
        <v>2730</v>
      </c>
      <c r="G16" s="173">
        <v>-5460</v>
      </c>
      <c r="H16" s="151">
        <v>2619.83</v>
      </c>
      <c r="I16" s="151">
        <v>-5239.66</v>
      </c>
      <c r="J16" s="151">
        <v>110.17</v>
      </c>
      <c r="K16" s="151">
        <v>-220.34</v>
      </c>
      <c r="L16" s="151">
        <v>21</v>
      </c>
      <c r="M16" s="151">
        <v>-6606.5999999999995</v>
      </c>
      <c r="N16" s="150">
        <v>1.1800000000000001E-3</v>
      </c>
      <c r="O16" s="150">
        <v>-2.3600000000000001E-3</v>
      </c>
      <c r="P16" s="150">
        <v>0</v>
      </c>
      <c r="Q16" s="150">
        <v>0</v>
      </c>
      <c r="R16" s="151"/>
      <c r="S16" s="151" t="s">
        <v>119</v>
      </c>
      <c r="T16" s="151" t="s">
        <v>120</v>
      </c>
      <c r="U16" s="151">
        <v>0.2</v>
      </c>
      <c r="V16" s="151">
        <v>-0.4</v>
      </c>
      <c r="W16" s="151"/>
      <c r="X16" s="151" t="s">
        <v>121</v>
      </c>
      <c r="Y16" s="151" t="s">
        <v>122</v>
      </c>
      <c r="Z16" s="145"/>
      <c r="AA16" s="145"/>
      <c r="AB16" s="145"/>
      <c r="AC16" s="145"/>
      <c r="AD16" s="145"/>
      <c r="AE16" s="145"/>
      <c r="AF16" s="145"/>
      <c r="AG16" s="145" t="s">
        <v>123</v>
      </c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</row>
    <row r="17" spans="1:60" x14ac:dyDescent="0.2">
      <c r="A17" s="156" t="s">
        <v>114</v>
      </c>
      <c r="B17" s="157" t="s">
        <v>81</v>
      </c>
      <c r="C17" s="175" t="s">
        <v>82</v>
      </c>
      <c r="D17" s="158"/>
      <c r="E17" s="159"/>
      <c r="F17" s="160"/>
      <c r="G17" s="161">
        <v>-7436.4</v>
      </c>
      <c r="H17" s="155"/>
      <c r="I17" s="155">
        <v>-1734.23</v>
      </c>
      <c r="J17" s="155"/>
      <c r="K17" s="155">
        <v>-5702.17</v>
      </c>
      <c r="L17" s="155"/>
      <c r="M17" s="155"/>
      <c r="N17" s="154"/>
      <c r="O17" s="154"/>
      <c r="P17" s="154"/>
      <c r="Q17" s="154"/>
      <c r="R17" s="155"/>
      <c r="S17" s="155"/>
      <c r="T17" s="155"/>
      <c r="U17" s="155"/>
      <c r="V17" s="155"/>
      <c r="W17" s="155"/>
      <c r="X17" s="155"/>
      <c r="Y17" s="155"/>
      <c r="AG17" t="s">
        <v>115</v>
      </c>
    </row>
    <row r="18" spans="1:60" ht="22.5" x14ac:dyDescent="0.2">
      <c r="A18" s="168">
        <v>5</v>
      </c>
      <c r="B18" s="169" t="s">
        <v>287</v>
      </c>
      <c r="C18" s="178" t="s">
        <v>288</v>
      </c>
      <c r="D18" s="170" t="s">
        <v>118</v>
      </c>
      <c r="E18" s="171">
        <v>-70</v>
      </c>
      <c r="F18" s="172">
        <v>31.6</v>
      </c>
      <c r="G18" s="173">
        <v>-2212</v>
      </c>
      <c r="H18" s="151">
        <v>9.49</v>
      </c>
      <c r="I18" s="151">
        <v>-664.30000000000007</v>
      </c>
      <c r="J18" s="151">
        <v>22.11</v>
      </c>
      <c r="K18" s="151">
        <v>-1547.7</v>
      </c>
      <c r="L18" s="151">
        <v>21</v>
      </c>
      <c r="M18" s="151">
        <v>-2676.52</v>
      </c>
      <c r="N18" s="150">
        <v>1E-4</v>
      </c>
      <c r="O18" s="150">
        <v>-7.0000000000000001E-3</v>
      </c>
      <c r="P18" s="150">
        <v>0</v>
      </c>
      <c r="Q18" s="150">
        <v>0</v>
      </c>
      <c r="R18" s="151"/>
      <c r="S18" s="151" t="s">
        <v>119</v>
      </c>
      <c r="T18" s="151" t="s">
        <v>120</v>
      </c>
      <c r="U18" s="151">
        <v>3.2480000000000002E-2</v>
      </c>
      <c r="V18" s="151">
        <v>-2.2736000000000001</v>
      </c>
      <c r="W18" s="151"/>
      <c r="X18" s="151" t="s">
        <v>121</v>
      </c>
      <c r="Y18" s="151" t="s">
        <v>122</v>
      </c>
      <c r="Z18" s="145"/>
      <c r="AA18" s="145"/>
      <c r="AB18" s="145"/>
      <c r="AC18" s="145"/>
      <c r="AD18" s="145"/>
      <c r="AE18" s="145"/>
      <c r="AF18" s="145"/>
      <c r="AG18" s="145" t="s">
        <v>123</v>
      </c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</row>
    <row r="19" spans="1:60" x14ac:dyDescent="0.2">
      <c r="A19" s="168">
        <v>6</v>
      </c>
      <c r="B19" s="169" t="s">
        <v>289</v>
      </c>
      <c r="C19" s="178" t="s">
        <v>290</v>
      </c>
      <c r="D19" s="170" t="s">
        <v>118</v>
      </c>
      <c r="E19" s="171">
        <v>-2.2000000000000002</v>
      </c>
      <c r="F19" s="172">
        <v>77</v>
      </c>
      <c r="G19" s="173">
        <v>-169.4</v>
      </c>
      <c r="H19" s="151">
        <v>8.74</v>
      </c>
      <c r="I19" s="151">
        <v>-19.228000000000002</v>
      </c>
      <c r="J19" s="151">
        <v>68.260000000000005</v>
      </c>
      <c r="K19" s="151">
        <v>-150.17200000000003</v>
      </c>
      <c r="L19" s="151">
        <v>21</v>
      </c>
      <c r="M19" s="151">
        <v>-204.97399999999999</v>
      </c>
      <c r="N19" s="150">
        <v>1.7000000000000001E-4</v>
      </c>
      <c r="O19" s="150">
        <v>-3.7400000000000004E-4</v>
      </c>
      <c r="P19" s="150">
        <v>0</v>
      </c>
      <c r="Q19" s="150">
        <v>0</v>
      </c>
      <c r="R19" s="151"/>
      <c r="S19" s="151" t="s">
        <v>119</v>
      </c>
      <c r="T19" s="151" t="s">
        <v>120</v>
      </c>
      <c r="U19" s="151">
        <v>9.9680000000000005E-2</v>
      </c>
      <c r="V19" s="151">
        <v>-0.21929600000000002</v>
      </c>
      <c r="W19" s="151"/>
      <c r="X19" s="151" t="s">
        <v>121</v>
      </c>
      <c r="Y19" s="151" t="s">
        <v>122</v>
      </c>
      <c r="Z19" s="145"/>
      <c r="AA19" s="145"/>
      <c r="AB19" s="145"/>
      <c r="AC19" s="145"/>
      <c r="AD19" s="145"/>
      <c r="AE19" s="145"/>
      <c r="AF19" s="145"/>
      <c r="AG19" s="145" t="s">
        <v>123</v>
      </c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45"/>
      <c r="AS19" s="145"/>
      <c r="AT19" s="145"/>
      <c r="AU19" s="145"/>
      <c r="AV19" s="145"/>
      <c r="AW19" s="145"/>
      <c r="AX19" s="145"/>
      <c r="AY19" s="145"/>
      <c r="AZ19" s="145"/>
      <c r="BA19" s="145"/>
      <c r="BB19" s="145"/>
      <c r="BC19" s="145"/>
      <c r="BD19" s="145"/>
      <c r="BE19" s="145"/>
      <c r="BF19" s="145"/>
      <c r="BG19" s="145"/>
      <c r="BH19" s="145"/>
    </row>
    <row r="20" spans="1:60" x14ac:dyDescent="0.2">
      <c r="A20" s="168">
        <v>7</v>
      </c>
      <c r="B20" s="169" t="s">
        <v>291</v>
      </c>
      <c r="C20" s="178" t="s">
        <v>292</v>
      </c>
      <c r="D20" s="170" t="s">
        <v>118</v>
      </c>
      <c r="E20" s="171">
        <v>-30</v>
      </c>
      <c r="F20" s="172">
        <v>83.5</v>
      </c>
      <c r="G20" s="173">
        <v>-2505</v>
      </c>
      <c r="H20" s="151">
        <v>13.99</v>
      </c>
      <c r="I20" s="151">
        <v>-419.7</v>
      </c>
      <c r="J20" s="151">
        <v>69.510000000000005</v>
      </c>
      <c r="K20" s="151">
        <v>-2085.3000000000002</v>
      </c>
      <c r="L20" s="151">
        <v>21</v>
      </c>
      <c r="M20" s="151">
        <v>-3031.0499999999997</v>
      </c>
      <c r="N20" s="150">
        <v>2.7999999999999998E-4</v>
      </c>
      <c r="O20" s="150">
        <v>-8.3999999999999995E-3</v>
      </c>
      <c r="P20" s="150">
        <v>0</v>
      </c>
      <c r="Q20" s="150">
        <v>0</v>
      </c>
      <c r="R20" s="151"/>
      <c r="S20" s="151" t="s">
        <v>119</v>
      </c>
      <c r="T20" s="151" t="s">
        <v>120</v>
      </c>
      <c r="U20" s="151">
        <v>0.10191</v>
      </c>
      <c r="V20" s="151">
        <v>-3.0573000000000001</v>
      </c>
      <c r="W20" s="151"/>
      <c r="X20" s="151" t="s">
        <v>121</v>
      </c>
      <c r="Y20" s="151" t="s">
        <v>122</v>
      </c>
      <c r="Z20" s="145"/>
      <c r="AA20" s="145"/>
      <c r="AB20" s="145"/>
      <c r="AC20" s="145"/>
      <c r="AD20" s="145"/>
      <c r="AE20" s="145"/>
      <c r="AF20" s="145"/>
      <c r="AG20" s="145" t="s">
        <v>123</v>
      </c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</row>
    <row r="21" spans="1:60" ht="22.5" x14ac:dyDescent="0.2">
      <c r="A21" s="162">
        <v>8</v>
      </c>
      <c r="B21" s="163" t="s">
        <v>293</v>
      </c>
      <c r="C21" s="176" t="s">
        <v>294</v>
      </c>
      <c r="D21" s="164" t="s">
        <v>118</v>
      </c>
      <c r="E21" s="165">
        <v>-100</v>
      </c>
      <c r="F21" s="166">
        <v>25.5</v>
      </c>
      <c r="G21" s="167">
        <v>-2550</v>
      </c>
      <c r="H21" s="151">
        <v>6.31</v>
      </c>
      <c r="I21" s="151">
        <v>-631</v>
      </c>
      <c r="J21" s="151">
        <v>19.190000000000001</v>
      </c>
      <c r="K21" s="151">
        <v>-1919.0000000000002</v>
      </c>
      <c r="L21" s="151">
        <v>21</v>
      </c>
      <c r="M21" s="151">
        <v>-3085.5</v>
      </c>
      <c r="N21" s="150">
        <v>1.0000000000000001E-5</v>
      </c>
      <c r="O21" s="150">
        <v>-1E-3</v>
      </c>
      <c r="P21" s="150">
        <v>0</v>
      </c>
      <c r="Q21" s="150">
        <v>0</v>
      </c>
      <c r="R21" s="151"/>
      <c r="S21" s="151" t="s">
        <v>119</v>
      </c>
      <c r="T21" s="151" t="s">
        <v>120</v>
      </c>
      <c r="U21" s="151">
        <v>2.9000000000000001E-2</v>
      </c>
      <c r="V21" s="151">
        <v>-2.9000000000000004</v>
      </c>
      <c r="W21" s="151"/>
      <c r="X21" s="151" t="s">
        <v>121</v>
      </c>
      <c r="Y21" s="151" t="s">
        <v>122</v>
      </c>
      <c r="Z21" s="145"/>
      <c r="AA21" s="145"/>
      <c r="AB21" s="145"/>
      <c r="AC21" s="145"/>
      <c r="AD21" s="145"/>
      <c r="AE21" s="145"/>
      <c r="AF21" s="145"/>
      <c r="AG21" s="145" t="s">
        <v>123</v>
      </c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145"/>
      <c r="BB21" s="145"/>
      <c r="BC21" s="145"/>
      <c r="BD21" s="145"/>
      <c r="BE21" s="145"/>
      <c r="BF21" s="145"/>
      <c r="BG21" s="145"/>
      <c r="BH21" s="145"/>
    </row>
    <row r="22" spans="1:60" x14ac:dyDescent="0.2">
      <c r="A22" s="3"/>
      <c r="B22" s="4"/>
      <c r="C22" s="179"/>
      <c r="D22" s="6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AE22">
        <v>12</v>
      </c>
      <c r="AF22">
        <v>21</v>
      </c>
      <c r="AG22" t="s">
        <v>100</v>
      </c>
    </row>
    <row r="23" spans="1:60" x14ac:dyDescent="0.2">
      <c r="C23" s="180"/>
      <c r="D23" s="10"/>
      <c r="AG23" t="s">
        <v>279</v>
      </c>
    </row>
    <row r="24" spans="1:60" x14ac:dyDescent="0.2">
      <c r="D24" s="10"/>
    </row>
    <row r="25" spans="1:60" x14ac:dyDescent="0.2">
      <c r="D25" s="10"/>
    </row>
    <row r="26" spans="1:60" x14ac:dyDescent="0.2">
      <c r="D26" s="10"/>
    </row>
    <row r="27" spans="1:60" x14ac:dyDescent="0.2">
      <c r="D27" s="10"/>
    </row>
    <row r="28" spans="1:60" x14ac:dyDescent="0.2">
      <c r="D28" s="10"/>
    </row>
    <row r="29" spans="1:60" x14ac:dyDescent="0.2">
      <c r="D29" s="10"/>
    </row>
    <row r="30" spans="1:60" x14ac:dyDescent="0.2">
      <c r="D30" s="10"/>
    </row>
    <row r="31" spans="1:60" x14ac:dyDescent="0.2">
      <c r="D31" s="10"/>
    </row>
    <row r="32" spans="1:60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7">
    <mergeCell ref="C13:G13"/>
    <mergeCell ref="A1:G1"/>
    <mergeCell ref="C2:G2"/>
    <mergeCell ref="C3:G3"/>
    <mergeCell ref="C4:G4"/>
    <mergeCell ref="C10:G10"/>
    <mergeCell ref="C12:G12"/>
  </mergeCells>
  <pageMargins left="0.59055118110236204" right="0.196850393700787" top="0.78740157499999996" bottom="0.78740157499999996" header="0.3" footer="0.3"/>
  <pageSetup paperSize="9" orientation="portrait" horizontalDpi="0" verticalDpi="0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6</vt:i4>
      </vt:variant>
      <vt:variant>
        <vt:lpstr>Pojmenované oblasti</vt:lpstr>
      </vt:variant>
      <vt:variant>
        <vt:i4>52</vt:i4>
      </vt:variant>
    </vt:vector>
  </HeadingPairs>
  <TitlesOfParts>
    <vt:vector size="58" baseType="lpstr">
      <vt:lpstr>Pokyny pro vyplnění</vt:lpstr>
      <vt:lpstr>Stavba</vt:lpstr>
      <vt:lpstr>VzorPolozky</vt:lpstr>
      <vt:lpstr>SO 03 1 Pol</vt:lpstr>
      <vt:lpstr>SO 03 2 Pol</vt:lpstr>
      <vt:lpstr>SO 03 3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'SO 03 1 Pol'!Názvy_tisku</vt:lpstr>
      <vt:lpstr>'SO 03 2 Pol'!Názvy_tisku</vt:lpstr>
      <vt:lpstr>'SO 03 3 Pol'!Názvy_tisku</vt:lpstr>
      <vt:lpstr>oadresa</vt:lpstr>
      <vt:lpstr>Stavba!Objednatel</vt:lpstr>
      <vt:lpstr>Stavba!Objekt</vt:lpstr>
      <vt:lpstr>'SO 03 1 Pol'!Oblast_tisku</vt:lpstr>
      <vt:lpstr>'SO 03 2 Pol'!Oblast_tisku</vt:lpstr>
      <vt:lpstr>'SO 03 3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Radim</dc:creator>
  <cp:lastModifiedBy>Zdeněk Dostál</cp:lastModifiedBy>
  <cp:lastPrinted>2019-03-19T12:27:02Z</cp:lastPrinted>
  <dcterms:created xsi:type="dcterms:W3CDTF">2009-04-08T07:15:50Z</dcterms:created>
  <dcterms:modified xsi:type="dcterms:W3CDTF">2025-08-01T04:31:01Z</dcterms:modified>
</cp:coreProperties>
</file>