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Svejdova\Documents\Objednávky\Objednávky 2025\PC\"/>
    </mc:Choice>
  </mc:AlternateContent>
  <bookViews>
    <workbookView xWindow="39180" yWindow="780" windowWidth="28800" windowHeight="15345"/>
  </bookViews>
  <sheets>
    <sheet name="PC" sheetId="1" r:id="rId1"/>
    <sheet name="Notebook 15,6&quot;" sheetId="3" state="hidden" r:id="rId2"/>
  </sheets>
  <definedNames>
    <definedName name="_xlnm.Print_Area" localSheetId="1">'Notebook 15,6"'!$B$1:$G$28</definedName>
    <definedName name="_xlnm.Print_Area" localSheetId="0">PC!$B$1:$K$24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K20" i="1" s="1"/>
  <c r="I20" i="1"/>
  <c r="J16" i="1"/>
  <c r="K16" i="1" s="1"/>
  <c r="I16" i="1"/>
  <c r="J15" i="1"/>
  <c r="K15" i="1" s="1"/>
  <c r="I15" i="1"/>
  <c r="J14" i="1"/>
  <c r="K14" i="1" s="1"/>
  <c r="I14" i="1"/>
  <c r="J13" i="1"/>
  <c r="I13" i="1"/>
  <c r="K13" i="1" l="1"/>
  <c r="H9" i="1"/>
  <c r="F12" i="3"/>
  <c r="G12" i="3" s="1"/>
  <c r="F11" i="3"/>
  <c r="G11" i="3" s="1"/>
  <c r="F10" i="3"/>
  <c r="G10" i="3" s="1"/>
  <c r="F9" i="3"/>
  <c r="I9" i="1" l="1"/>
  <c r="J9" i="1"/>
  <c r="G9" i="3"/>
  <c r="G24" i="3"/>
  <c r="G20" i="3"/>
  <c r="G19" i="3"/>
  <c r="G18" i="3"/>
  <c r="G17" i="3"/>
  <c r="G16" i="3"/>
  <c r="K9" i="1" l="1"/>
  <c r="J23" i="1"/>
  <c r="J24" i="1" s="1"/>
  <c r="G27" i="3"/>
  <c r="G28" i="3" s="1"/>
</calcChain>
</file>

<file path=xl/sharedStrings.xml><?xml version="1.0" encoding="utf-8"?>
<sst xmlns="http://schemas.openxmlformats.org/spreadsheetml/2006/main" count="71" uniqueCount="48">
  <si>
    <t>Objednávkový formulář</t>
  </si>
  <si>
    <t>Počet kusů</t>
  </si>
  <si>
    <t>Cena za základní provedení stolního počítače</t>
  </si>
  <si>
    <t>Příslušenství</t>
  </si>
  <si>
    <t>Cena za 1 ks</t>
  </si>
  <si>
    <t>Cena celkem</t>
  </si>
  <si>
    <t>Stolní počítač a jeho modifikace</t>
  </si>
  <si>
    <t>Volitelné komponenty pro samoinstalaci</t>
  </si>
  <si>
    <t>Notebook a jeho modifikace</t>
  </si>
  <si>
    <t>Cena za základní notebook</t>
  </si>
  <si>
    <t>Cena za 1 ks notebooku v požadované modifikaci</t>
  </si>
  <si>
    <t>Cena celkem za notebooky v požadované modifikaci</t>
  </si>
  <si>
    <t>Položka</t>
  </si>
  <si>
    <r>
      <rPr>
        <b/>
        <sz val="11"/>
        <color theme="1"/>
        <rFont val="Calibri"/>
        <family val="2"/>
        <charset val="238"/>
        <scheme val="minor"/>
      </rPr>
      <t>Standardní klávesnice (bez čtečky smart card)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Lenovo klávesnice USB Black Preferred Pro II-CZ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(P/N: 4X30M86887)</t>
    </r>
  </si>
  <si>
    <r>
      <rPr>
        <b/>
        <sz val="11"/>
        <color theme="1"/>
        <rFont val="Calibri"/>
        <family val="2"/>
        <charset val="238"/>
        <scheme val="minor"/>
      </rPr>
      <t>Klávesnice se čtečkou čipových karet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Lenovo klávesnice USB Black Preferred Smartcard reader - CZ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(P/N: 4X30E51008)</t>
    </r>
  </si>
  <si>
    <r>
      <rPr>
        <b/>
        <sz val="11"/>
        <color theme="1"/>
        <rFont val="Calibri"/>
        <family val="2"/>
        <charset val="238"/>
        <scheme val="minor"/>
      </rPr>
      <t>Monitor B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AOC Q27P2Q (P/N: Q27P2Q)</t>
    </r>
  </si>
  <si>
    <r>
      <t xml:space="preserve">Rozšíření operační paměti na 16 GB
</t>
    </r>
    <r>
      <rPr>
        <i/>
        <sz val="11"/>
        <color theme="1"/>
        <rFont val="Calibri"/>
        <family val="2"/>
        <charset val="238"/>
        <scheme val="minor"/>
      </rPr>
      <t>(P/N: SBB0T20046)</t>
    </r>
  </si>
  <si>
    <r>
      <t xml:space="preserve">Dedikovaná grafická karta
</t>
    </r>
    <r>
      <rPr>
        <i/>
        <sz val="11"/>
        <color theme="1"/>
        <rFont val="Calibri"/>
        <family val="2"/>
        <charset val="238"/>
        <scheme val="minor"/>
      </rPr>
      <t>NVIDIA Quadro P620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(P/N: 4X60R60468)</t>
    </r>
  </si>
  <si>
    <r>
      <rPr>
        <b/>
        <sz val="11"/>
        <color theme="1"/>
        <rFont val="Calibri"/>
        <family val="2"/>
        <charset val="238"/>
        <scheme val="minor"/>
      </rPr>
      <t>Dedikovaná grafická karta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NVIDIA Quadro P620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(P/N: 4X60R60468)</t>
    </r>
  </si>
  <si>
    <r>
      <t xml:space="preserve">Navýšení kapacity SSD
</t>
    </r>
    <r>
      <rPr>
        <i/>
        <sz val="11"/>
        <color theme="1"/>
        <rFont val="Calibri"/>
        <family val="2"/>
        <charset val="238"/>
        <scheme val="minor"/>
      </rPr>
      <t>(P/N: 9LA11AV)</t>
    </r>
  </si>
  <si>
    <r>
      <t xml:space="preserve">Rozšíření RAM na 16 GB
</t>
    </r>
    <r>
      <rPr>
        <i/>
        <sz val="11"/>
        <color theme="1"/>
        <rFont val="Calibri"/>
        <family val="2"/>
        <charset val="238"/>
        <scheme val="minor"/>
      </rPr>
      <t>1x8GB DDR4 3200MHz modul</t>
    </r>
  </si>
  <si>
    <r>
      <rPr>
        <b/>
        <sz val="11"/>
        <color theme="1"/>
        <rFont val="Calibri"/>
        <family val="2"/>
        <charset val="238"/>
        <scheme val="minor"/>
      </rPr>
      <t>Notebook</t>
    </r>
    <r>
      <rPr>
        <sz val="11"/>
        <color theme="1"/>
        <rFont val="Calibri"/>
        <family val="2"/>
        <charset val="238"/>
        <scheme val="minor"/>
      </rPr>
      <t xml:space="preserve"> (modifikace 1)
</t>
    </r>
    <r>
      <rPr>
        <i/>
        <sz val="11"/>
        <color theme="1"/>
        <rFont val="Calibri"/>
        <family val="2"/>
        <charset val="238"/>
        <scheme val="minor"/>
      </rPr>
      <t>HP Probook 455 G7 (P/N: 7JN01AV)</t>
    </r>
  </si>
  <si>
    <r>
      <rPr>
        <b/>
        <sz val="11"/>
        <color theme="1"/>
        <rFont val="Calibri"/>
        <family val="2"/>
        <charset val="238"/>
        <scheme val="minor"/>
      </rPr>
      <t>Notebook</t>
    </r>
    <r>
      <rPr>
        <sz val="11"/>
        <color theme="1"/>
        <rFont val="Calibri"/>
        <family val="2"/>
        <charset val="238"/>
        <scheme val="minor"/>
      </rPr>
      <t xml:space="preserve"> (modifikace 2)
</t>
    </r>
    <r>
      <rPr>
        <i/>
        <sz val="11"/>
        <color theme="1"/>
        <rFont val="Calibri"/>
        <family val="2"/>
        <charset val="238"/>
        <scheme val="minor"/>
      </rPr>
      <t>HP Probook 455 G7 (P/N: 7JN01AV)</t>
    </r>
  </si>
  <si>
    <r>
      <rPr>
        <b/>
        <sz val="11"/>
        <color theme="1"/>
        <rFont val="Calibri"/>
        <family val="2"/>
        <charset val="238"/>
        <scheme val="minor"/>
      </rPr>
      <t>Notebook</t>
    </r>
    <r>
      <rPr>
        <sz val="11"/>
        <color theme="1"/>
        <rFont val="Calibri"/>
        <family val="2"/>
        <charset val="238"/>
        <scheme val="minor"/>
      </rPr>
      <t xml:space="preserve"> (modifikace 3)
</t>
    </r>
    <r>
      <rPr>
        <i/>
        <sz val="11"/>
        <color theme="1"/>
        <rFont val="Calibri"/>
        <family val="2"/>
        <charset val="238"/>
        <scheme val="minor"/>
      </rPr>
      <t>HP Probook 455 G7 (P/N: 7JN01AV)</t>
    </r>
  </si>
  <si>
    <r>
      <rPr>
        <b/>
        <sz val="11"/>
        <color theme="1"/>
        <rFont val="Calibri"/>
        <family val="2"/>
        <charset val="238"/>
        <scheme val="minor"/>
      </rPr>
      <t>Notebook</t>
    </r>
    <r>
      <rPr>
        <sz val="11"/>
        <color theme="1"/>
        <rFont val="Calibri"/>
        <family val="2"/>
        <charset val="238"/>
        <scheme val="minor"/>
      </rPr>
      <t xml:space="preserve"> (modifikace 4)
</t>
    </r>
    <r>
      <rPr>
        <i/>
        <sz val="11"/>
        <color theme="1"/>
        <rFont val="Calibri"/>
        <family val="2"/>
        <charset val="238"/>
        <scheme val="minor"/>
      </rPr>
      <t>HP Probook 455 G7 (P/N: 7JN01AV)</t>
    </r>
  </si>
  <si>
    <r>
      <rPr>
        <b/>
        <sz val="11"/>
        <color theme="1"/>
        <rFont val="Calibri"/>
        <family val="2"/>
        <charset val="238"/>
        <scheme val="minor"/>
      </rPr>
      <t>Dokovací stanice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Dokovací stanice HP USB-C G5 (P/N: 5YH26AV/5TW10AA)</t>
    </r>
  </si>
  <si>
    <r>
      <rPr>
        <b/>
        <sz val="11"/>
        <color theme="1"/>
        <rFont val="Calibri"/>
        <family val="2"/>
        <charset val="238"/>
        <scheme val="minor"/>
      </rPr>
      <t>Náhradní napájecí adapter k notebooku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Napájecí adaptér HP 45 W Smart (P/N: H6Y88AA)</t>
    </r>
  </si>
  <si>
    <r>
      <rPr>
        <b/>
        <sz val="11"/>
        <color theme="1"/>
        <rFont val="Calibri"/>
        <family val="2"/>
        <charset val="238"/>
        <scheme val="minor"/>
      </rPr>
      <t>Pouzdro na notebook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(P/N: 1N22)</t>
    </r>
  </si>
  <si>
    <r>
      <rPr>
        <b/>
        <sz val="11"/>
        <color theme="1"/>
        <rFont val="Calibri"/>
        <family val="2"/>
        <charset val="238"/>
        <scheme val="minor"/>
      </rPr>
      <t>Brašna na notebook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(P/N: NTO-0335)</t>
    </r>
  </si>
  <si>
    <r>
      <rPr>
        <b/>
        <sz val="11"/>
        <color theme="1"/>
        <rFont val="Calibri"/>
        <family val="2"/>
        <charset val="238"/>
        <scheme val="minor"/>
      </rPr>
      <t>Rozšíření operační paměti na 16 GB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1x8GB DDR4 3200MHz modul</t>
    </r>
  </si>
  <si>
    <t>Kurz ČNB ke dni vystavení objednávky:</t>
  </si>
  <si>
    <t>Kč/euro</t>
  </si>
  <si>
    <t>Cena celkem za objednávku včetně DPH v eurech</t>
  </si>
  <si>
    <t>Cena celkem za objednávku včetně DPH v Kč</t>
  </si>
  <si>
    <r>
      <rPr>
        <b/>
        <sz val="11"/>
        <color theme="1"/>
        <rFont val="Calibri"/>
        <family val="2"/>
        <charset val="238"/>
        <scheme val="minor"/>
      </rPr>
      <t>Drátová myš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Standardní (desktopová) drátová myš</t>
    </r>
  </si>
  <si>
    <t>X</t>
  </si>
  <si>
    <t>Cena za 1 ks PC v požadované modifikaci
v eurech</t>
  </si>
  <si>
    <t>Cena za 1 ks PC v požadované modifikaci
v Kč</t>
  </si>
  <si>
    <t>Cena celkem za PC v požadované modifikaci
v eurech</t>
  </si>
  <si>
    <t>Cena za 1 ks
 v eurech</t>
  </si>
  <si>
    <t>Cena za 1 ks
 v Kč</t>
  </si>
  <si>
    <t>Cena celkem
 v eurech</t>
  </si>
  <si>
    <t>Cena celkem
 v Kč</t>
  </si>
  <si>
    <r>
      <rPr>
        <b/>
        <sz val="11"/>
        <color theme="1"/>
        <rFont val="Calibri"/>
        <family val="2"/>
        <charset val="238"/>
        <scheme val="minor"/>
      </rPr>
      <t>Stolní počítač</t>
    </r>
    <r>
      <rPr>
        <sz val="11"/>
        <color theme="1"/>
        <rFont val="Calibri"/>
        <family val="2"/>
        <charset val="238"/>
        <scheme val="minor"/>
      </rPr>
      <t xml:space="preserve"> (modifikace 1)
</t>
    </r>
    <r>
      <rPr>
        <i/>
        <sz val="11"/>
        <color theme="1"/>
        <rFont val="Calibri"/>
        <family val="2"/>
        <charset val="238"/>
        <scheme val="minor"/>
      </rPr>
      <t>Lenovo ThinkCentre M75s Gen2 (P/N:11JACT01WW)</t>
    </r>
  </si>
  <si>
    <r>
      <t xml:space="preserve">Optická mechanika
</t>
    </r>
    <r>
      <rPr>
        <i/>
        <sz val="11"/>
        <color theme="1"/>
        <rFont val="Calibri"/>
        <family val="2"/>
        <charset val="238"/>
        <scheme val="minor"/>
      </rPr>
      <t>(P/N: SBB1B51320)</t>
    </r>
  </si>
  <si>
    <r>
      <t xml:space="preserve">Výkonnější procesor
</t>
    </r>
    <r>
      <rPr>
        <i/>
        <sz val="11"/>
        <color theme="1"/>
        <rFont val="Calibri"/>
        <family val="2"/>
        <charset val="238"/>
        <scheme val="minor"/>
      </rPr>
      <t>Ryzen 3 PRO 5350G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(P/N: SBB1B52957)</t>
    </r>
  </si>
  <si>
    <r>
      <rPr>
        <b/>
        <sz val="11"/>
        <color theme="1"/>
        <rFont val="Calibri"/>
        <family val="2"/>
        <charset val="238"/>
        <scheme val="minor"/>
      </rPr>
      <t>Monitor A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AOC 24P2Q (P/N: 24P2Q)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nebo Philips 241B8QJEB (P/N: 241B8QJEB/00)</t>
    </r>
  </si>
  <si>
    <t>Cena celkem za PC v požadované modifikaci
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</si>
</sst>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_-* #,##0.00\ [$€-1]_-;\-* #,##0.00\ [$€-1]_-;_-* &quot;-&quot;??\ [$€-1]_-;_-@_-"/>
    <numFmt numFmtId="166" formatCode="_-* #,##0.00\ [$Kč-405]_-;\-* #,##0.00\ [$Kč-405]_-;_-* &quot;-&quot;??\ [$Kč-405]_-;_-@_-"/>
    <numFmt numFmtId="167" formatCode="_-* #,##0.000\ _K_č_-;\-* #,##0.000\ _K_č_-;_-* &quot;-&quot;??\ _K_č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vertical="center"/>
    </xf>
    <xf numFmtId="44" fontId="0" fillId="0" borderId="0" xfId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44" fontId="0" fillId="0" borderId="8" xfId="1" applyFont="1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4" fontId="0" fillId="0" borderId="0" xfId="0" applyNumberFormat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0" fillId="4" borderId="25" xfId="0" applyFill="1" applyBorder="1" applyAlignment="1" applyProtection="1">
      <alignment horizontal="center" vertical="center"/>
      <protection locked="0"/>
    </xf>
    <xf numFmtId="0" fontId="0" fillId="0" borderId="1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65" fontId="0" fillId="0" borderId="7" xfId="1" applyNumberFormat="1" applyFont="1" applyBorder="1" applyAlignment="1">
      <alignment vertical="center"/>
    </xf>
    <xf numFmtId="165" fontId="0" fillId="0" borderId="30" xfId="1" applyNumberFormat="1" applyFont="1" applyBorder="1" applyAlignment="1">
      <alignment vertical="center"/>
    </xf>
    <xf numFmtId="165" fontId="0" fillId="0" borderId="9" xfId="0" applyNumberFormat="1" applyBorder="1" applyAlignment="1">
      <alignment vertical="center"/>
    </xf>
    <xf numFmtId="165" fontId="0" fillId="0" borderId="13" xfId="1" applyNumberFormat="1" applyFon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165" fontId="0" fillId="0" borderId="0" xfId="0" applyNumberFormat="1" applyAlignment="1">
      <alignment vertical="center"/>
    </xf>
    <xf numFmtId="165" fontId="0" fillId="0" borderId="4" xfId="0" applyNumberFormat="1" applyBorder="1" applyAlignment="1">
      <alignment vertical="center"/>
    </xf>
    <xf numFmtId="165" fontId="0" fillId="0" borderId="11" xfId="0" applyNumberFormat="1" applyBorder="1" applyAlignment="1">
      <alignment vertical="center"/>
    </xf>
    <xf numFmtId="165" fontId="0" fillId="0" borderId="13" xfId="0" applyNumberFormat="1" applyBorder="1" applyAlignment="1">
      <alignment vertical="center"/>
    </xf>
    <xf numFmtId="165" fontId="0" fillId="0" borderId="4" xfId="1" applyNumberFormat="1" applyFont="1" applyBorder="1" applyAlignment="1">
      <alignment vertical="center"/>
    </xf>
    <xf numFmtId="165" fontId="0" fillId="0" borderId="25" xfId="1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6" fontId="5" fillId="2" borderId="3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65" fontId="4" fillId="0" borderId="3" xfId="0" applyNumberFormat="1" applyFont="1" applyBorder="1" applyAlignment="1">
      <alignment vertical="center"/>
    </xf>
    <xf numFmtId="164" fontId="2" fillId="5" borderId="2" xfId="0" applyNumberFormat="1" applyFont="1" applyFill="1" applyBorder="1" applyAlignment="1" applyProtection="1">
      <alignment vertical="center"/>
      <protection locked="0"/>
    </xf>
    <xf numFmtId="0" fontId="0" fillId="7" borderId="4" xfId="0" applyFill="1" applyBorder="1" applyAlignment="1" applyProtection="1">
      <alignment horizontal="center" vertical="center"/>
      <protection locked="0"/>
    </xf>
    <xf numFmtId="0" fontId="0" fillId="7" borderId="7" xfId="0" applyFill="1" applyBorder="1" applyAlignment="1" applyProtection="1">
      <alignment horizontal="center" vertical="center"/>
      <protection locked="0"/>
    </xf>
    <xf numFmtId="0" fontId="0" fillId="7" borderId="13" xfId="0" applyFill="1" applyBorder="1" applyAlignment="1" applyProtection="1">
      <alignment horizontal="center" vertical="center"/>
      <protection locked="0"/>
    </xf>
    <xf numFmtId="0" fontId="2" fillId="0" borderId="32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166" fontId="0" fillId="0" borderId="7" xfId="1" applyNumberFormat="1" applyFont="1" applyBorder="1" applyAlignment="1">
      <alignment vertical="center"/>
    </xf>
    <xf numFmtId="166" fontId="0" fillId="0" borderId="30" xfId="1" applyNumberFormat="1" applyFont="1" applyBorder="1" applyAlignment="1">
      <alignment vertical="center"/>
    </xf>
    <xf numFmtId="166" fontId="0" fillId="0" borderId="31" xfId="1" applyNumberFormat="1" applyFont="1" applyBorder="1" applyAlignment="1">
      <alignment vertical="center"/>
    </xf>
    <xf numFmtId="0" fontId="7" fillId="6" borderId="13" xfId="0" applyFont="1" applyFill="1" applyBorder="1" applyAlignment="1">
      <alignment horizontal="center" vertical="center"/>
    </xf>
    <xf numFmtId="166" fontId="0" fillId="0" borderId="9" xfId="1" applyNumberFormat="1" applyFont="1" applyBorder="1" applyAlignment="1">
      <alignment vertical="center"/>
    </xf>
    <xf numFmtId="167" fontId="2" fillId="7" borderId="2" xfId="0" applyNumberFormat="1" applyFont="1" applyFill="1" applyBorder="1" applyAlignment="1" applyProtection="1">
      <alignment vertical="center"/>
      <protection locked="0"/>
    </xf>
    <xf numFmtId="165" fontId="4" fillId="0" borderId="2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6" fontId="5" fillId="2" borderId="2" xfId="0" applyNumberFormat="1" applyFont="1" applyFill="1" applyBorder="1" applyAlignment="1">
      <alignment horizontal="center" vertical="center"/>
    </xf>
    <xf numFmtId="166" fontId="5" fillId="2" borderId="3" xfId="0" applyNumberFormat="1" applyFont="1" applyFill="1" applyBorder="1" applyAlignment="1">
      <alignment horizontal="center" vertical="center"/>
    </xf>
    <xf numFmtId="0" fontId="0" fillId="0" borderId="29" xfId="0" applyBorder="1" applyAlignment="1">
      <alignment horizontal="left" vertical="center" wrapText="1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7" xfId="0" applyBorder="1" applyAlignment="1">
      <alignment horizontal="left" vertical="center" wrapText="1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8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4"/>
  <sheetViews>
    <sheetView showGridLines="0" tabSelected="1" view="pageBreakPreview" zoomScaleNormal="100" zoomScaleSheetLayoutView="100" workbookViewId="0">
      <selection activeCell="E3" sqref="E3"/>
    </sheetView>
  </sheetViews>
  <sheetFormatPr defaultColWidth="9.140625" defaultRowHeight="15" x14ac:dyDescent="0.25"/>
  <cols>
    <col min="1" max="1" width="9.140625" style="1"/>
    <col min="2" max="2" width="51" style="1" customWidth="1"/>
    <col min="3" max="6" width="21.7109375" style="1" customWidth="1"/>
    <col min="7" max="7" width="10.7109375" style="1" customWidth="1"/>
    <col min="8" max="11" width="16.7109375" style="1" customWidth="1"/>
    <col min="12" max="16384" width="9.140625" style="1"/>
  </cols>
  <sheetData>
    <row r="1" spans="2:13" ht="35.1" customHeight="1" thickBot="1" x14ac:dyDescent="0.3">
      <c r="B1" s="71" t="s">
        <v>0</v>
      </c>
      <c r="C1" s="72"/>
      <c r="D1" s="72"/>
      <c r="E1" s="72"/>
      <c r="F1" s="72"/>
      <c r="G1" s="72"/>
      <c r="H1" s="72"/>
      <c r="I1" s="72"/>
      <c r="J1" s="72"/>
      <c r="K1" s="73"/>
    </row>
    <row r="2" spans="2:13" ht="35.1" customHeight="1" thickBot="1" x14ac:dyDescent="0.3"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2:13" ht="35.1" customHeight="1" thickBot="1" x14ac:dyDescent="0.3">
      <c r="B3" s="36" t="s">
        <v>30</v>
      </c>
      <c r="C3" s="54">
        <v>24.965</v>
      </c>
      <c r="D3" s="38" t="s">
        <v>31</v>
      </c>
    </row>
    <row r="4" spans="2:13" ht="35.1" hidden="1" customHeight="1" x14ac:dyDescent="0.25">
      <c r="B4" s="1" t="s">
        <v>2</v>
      </c>
      <c r="C4" s="25">
        <v>416.24</v>
      </c>
    </row>
    <row r="5" spans="2:13" ht="35.1" customHeight="1" thickBot="1" x14ac:dyDescent="0.3"/>
    <row r="6" spans="2:13" ht="35.1" customHeight="1" thickBot="1" x14ac:dyDescent="0.3">
      <c r="B6" s="74" t="s">
        <v>6</v>
      </c>
      <c r="C6" s="75"/>
      <c r="D6" s="75"/>
      <c r="E6" s="75"/>
      <c r="F6" s="75"/>
      <c r="G6" s="75"/>
      <c r="H6" s="75"/>
      <c r="I6" s="75"/>
      <c r="J6" s="75"/>
      <c r="K6" s="76"/>
    </row>
    <row r="7" spans="2:13" s="3" customFormat="1" ht="60.75" thickBot="1" x14ac:dyDescent="0.3">
      <c r="B7" s="10"/>
      <c r="C7" s="11" t="s">
        <v>17</v>
      </c>
      <c r="D7" s="11" t="s">
        <v>45</v>
      </c>
      <c r="E7" s="11" t="s">
        <v>44</v>
      </c>
      <c r="F7" s="11" t="s">
        <v>16</v>
      </c>
      <c r="G7" s="11" t="s">
        <v>1</v>
      </c>
      <c r="H7" s="11" t="s">
        <v>36</v>
      </c>
      <c r="I7" s="11" t="s">
        <v>37</v>
      </c>
      <c r="J7" s="11" t="s">
        <v>38</v>
      </c>
      <c r="K7" s="12" t="s">
        <v>47</v>
      </c>
    </row>
    <row r="8" spans="2:13" s="2" customFormat="1" ht="35.1" hidden="1" customHeight="1" x14ac:dyDescent="0.25">
      <c r="B8" s="6"/>
      <c r="C8" s="25">
        <v>151.25</v>
      </c>
      <c r="D8" s="25">
        <v>55.66</v>
      </c>
      <c r="E8" s="25">
        <v>12.1</v>
      </c>
      <c r="F8" s="25">
        <v>31.46</v>
      </c>
      <c r="G8" s="7"/>
      <c r="H8" s="8"/>
      <c r="I8" s="48"/>
      <c r="J8" s="48"/>
      <c r="K8" s="9"/>
    </row>
    <row r="9" spans="2:13" ht="32.25" thickBot="1" x14ac:dyDescent="0.3">
      <c r="B9" s="24" t="s">
        <v>43</v>
      </c>
      <c r="C9" s="52"/>
      <c r="D9" s="52" t="s">
        <v>35</v>
      </c>
      <c r="E9" s="52" t="s">
        <v>35</v>
      </c>
      <c r="F9" s="52" t="s">
        <v>35</v>
      </c>
      <c r="G9" s="46">
        <v>46</v>
      </c>
      <c r="H9" s="26">
        <f>IF(COUNTA(G9)=0,0,$C$4+IF(COUNTA(C9)=0,0,$C$8)+IF(COUNTA(D9)=0,0,$D$8)+IF(COUNTA(E9)=0,0,$E$8)+IF(COUNTA(F9)=0,0,$F$8))</f>
        <v>515.46</v>
      </c>
      <c r="I9" s="50">
        <f>H9*$C$3</f>
        <v>12868.458900000001</v>
      </c>
      <c r="J9" s="26">
        <f>H9*G9</f>
        <v>23711.160000000003</v>
      </c>
      <c r="K9" s="51">
        <f>J9*$C$3</f>
        <v>591949.10940000007</v>
      </c>
      <c r="M9" s="30"/>
    </row>
    <row r="10" spans="2:13" ht="35.1" customHeight="1" thickBot="1" x14ac:dyDescent="0.3"/>
    <row r="11" spans="2:13" ht="35.1" customHeight="1" thickBot="1" x14ac:dyDescent="0.3">
      <c r="B11" s="68" t="s">
        <v>3</v>
      </c>
      <c r="C11" s="69"/>
      <c r="D11" s="69"/>
      <c r="E11" s="69"/>
      <c r="F11" s="69"/>
      <c r="G11" s="69"/>
      <c r="H11" s="69"/>
      <c r="I11" s="69"/>
      <c r="J11" s="69"/>
      <c r="K11" s="70"/>
    </row>
    <row r="12" spans="2:13" ht="35.1" customHeight="1" thickBot="1" x14ac:dyDescent="0.3">
      <c r="B12" s="77" t="s">
        <v>12</v>
      </c>
      <c r="C12" s="78"/>
      <c r="D12" s="78"/>
      <c r="E12" s="78"/>
      <c r="F12" s="79"/>
      <c r="G12" s="5" t="s">
        <v>1</v>
      </c>
      <c r="H12" s="11" t="s">
        <v>39</v>
      </c>
      <c r="I12" s="11" t="s">
        <v>40</v>
      </c>
      <c r="J12" s="47" t="s">
        <v>41</v>
      </c>
      <c r="K12" s="12" t="s">
        <v>42</v>
      </c>
    </row>
    <row r="13" spans="2:13" ht="35.1" customHeight="1" x14ac:dyDescent="0.25">
      <c r="B13" s="62" t="s">
        <v>46</v>
      </c>
      <c r="C13" s="63"/>
      <c r="D13" s="63"/>
      <c r="E13" s="63"/>
      <c r="F13" s="64"/>
      <c r="G13" s="45"/>
      <c r="H13" s="25">
        <v>125.84</v>
      </c>
      <c r="I13" s="49">
        <f t="shared" ref="I13:I16" si="0">H13*$C$3</f>
        <v>3141.5956000000001</v>
      </c>
      <c r="J13" s="25">
        <f t="shared" ref="J13:J16" si="1">H13*G13</f>
        <v>0</v>
      </c>
      <c r="K13" s="53">
        <f t="shared" ref="K13:K16" si="2">J13*$C$3</f>
        <v>0</v>
      </c>
    </row>
    <row r="14" spans="2:13" ht="35.1" customHeight="1" x14ac:dyDescent="0.25">
      <c r="B14" s="65" t="s">
        <v>15</v>
      </c>
      <c r="C14" s="66"/>
      <c r="D14" s="66"/>
      <c r="E14" s="66"/>
      <c r="F14" s="67"/>
      <c r="G14" s="44">
        <v>54</v>
      </c>
      <c r="H14" s="25">
        <v>196.02</v>
      </c>
      <c r="I14" s="49">
        <f t="shared" si="0"/>
        <v>4893.6392999999998</v>
      </c>
      <c r="J14" s="25">
        <f t="shared" si="1"/>
        <v>10585.08</v>
      </c>
      <c r="K14" s="53">
        <f t="shared" si="2"/>
        <v>264256.52220000001</v>
      </c>
    </row>
    <row r="15" spans="2:13" ht="35.1" customHeight="1" x14ac:dyDescent="0.25">
      <c r="B15" s="65" t="s">
        <v>13</v>
      </c>
      <c r="C15" s="66"/>
      <c r="D15" s="66"/>
      <c r="E15" s="66"/>
      <c r="F15" s="67"/>
      <c r="G15" s="44"/>
      <c r="H15" s="25">
        <v>21.78</v>
      </c>
      <c r="I15" s="49">
        <f t="shared" si="0"/>
        <v>543.73770000000002</v>
      </c>
      <c r="J15" s="25">
        <f t="shared" si="1"/>
        <v>0</v>
      </c>
      <c r="K15" s="53">
        <f t="shared" si="2"/>
        <v>0</v>
      </c>
    </row>
    <row r="16" spans="2:13" ht="35.1" customHeight="1" thickBot="1" x14ac:dyDescent="0.3">
      <c r="B16" s="59" t="s">
        <v>14</v>
      </c>
      <c r="C16" s="60"/>
      <c r="D16" s="60"/>
      <c r="E16" s="60"/>
      <c r="F16" s="61"/>
      <c r="G16" s="46">
        <v>46</v>
      </c>
      <c r="H16" s="26">
        <v>31.46</v>
      </c>
      <c r="I16" s="50">
        <f t="shared" si="0"/>
        <v>785.39890000000003</v>
      </c>
      <c r="J16" s="26">
        <f t="shared" si="1"/>
        <v>1447.16</v>
      </c>
      <c r="K16" s="51">
        <f t="shared" si="2"/>
        <v>36128.349399999999</v>
      </c>
    </row>
    <row r="17" spans="2:11" ht="35.1" customHeight="1" thickBot="1" x14ac:dyDescent="0.3">
      <c r="C17" s="13"/>
      <c r="D17" s="13"/>
      <c r="E17" s="13"/>
      <c r="F17" s="13"/>
      <c r="G17" s="13"/>
      <c r="K17" s="14"/>
    </row>
    <row r="18" spans="2:11" ht="35.1" customHeight="1" thickBot="1" x14ac:dyDescent="0.3">
      <c r="B18" s="68" t="s">
        <v>7</v>
      </c>
      <c r="C18" s="69"/>
      <c r="D18" s="69"/>
      <c r="E18" s="69"/>
      <c r="F18" s="69"/>
      <c r="G18" s="69"/>
      <c r="H18" s="69"/>
      <c r="I18" s="69"/>
      <c r="J18" s="69"/>
      <c r="K18" s="70"/>
    </row>
    <row r="19" spans="2:11" ht="35.1" customHeight="1" thickBot="1" x14ac:dyDescent="0.3">
      <c r="B19" s="77" t="s">
        <v>12</v>
      </c>
      <c r="C19" s="78"/>
      <c r="D19" s="78"/>
      <c r="E19" s="78"/>
      <c r="F19" s="79"/>
      <c r="G19" s="5" t="s">
        <v>1</v>
      </c>
      <c r="H19" s="11" t="s">
        <v>39</v>
      </c>
      <c r="I19" s="11" t="s">
        <v>40</v>
      </c>
      <c r="J19" s="47" t="s">
        <v>41</v>
      </c>
      <c r="K19" s="12" t="s">
        <v>42</v>
      </c>
    </row>
    <row r="20" spans="2:11" ht="35.1" customHeight="1" thickBot="1" x14ac:dyDescent="0.3">
      <c r="B20" s="59" t="s">
        <v>18</v>
      </c>
      <c r="C20" s="60"/>
      <c r="D20" s="60"/>
      <c r="E20" s="60"/>
      <c r="F20" s="61"/>
      <c r="G20" s="46"/>
      <c r="H20" s="28">
        <v>151.25</v>
      </c>
      <c r="I20" s="50">
        <f t="shared" ref="I20" si="3">H20*$C$3</f>
        <v>3775.9562500000002</v>
      </c>
      <c r="J20" s="26">
        <f t="shared" ref="J20" si="4">H20*G20</f>
        <v>0</v>
      </c>
      <c r="K20" s="51">
        <f t="shared" ref="K20" si="5">J20*$C$3</f>
        <v>0</v>
      </c>
    </row>
    <row r="21" spans="2:11" ht="35.1" customHeight="1" x14ac:dyDescent="0.25"/>
    <row r="22" spans="2:11" ht="35.1" customHeight="1" thickBot="1" x14ac:dyDescent="0.3"/>
    <row r="23" spans="2:11" ht="35.1" customHeight="1" thickBot="1" x14ac:dyDescent="0.3">
      <c r="B23" s="40" t="s">
        <v>32</v>
      </c>
      <c r="C23" s="41"/>
      <c r="D23" s="41"/>
      <c r="E23" s="41"/>
      <c r="F23" s="41"/>
      <c r="G23" s="41"/>
      <c r="H23" s="41"/>
      <c r="I23" s="41"/>
      <c r="J23" s="55">
        <f>SUM(J9:J9)+SUM(J13:J16)+SUM(J20:J20)</f>
        <v>35743.4</v>
      </c>
      <c r="K23" s="56"/>
    </row>
    <row r="24" spans="2:11" ht="36" customHeight="1" thickBot="1" x14ac:dyDescent="0.3">
      <c r="B24" s="15" t="s">
        <v>33</v>
      </c>
      <c r="C24" s="16"/>
      <c r="D24" s="16"/>
      <c r="E24" s="16"/>
      <c r="F24" s="16"/>
      <c r="G24" s="16"/>
      <c r="H24" s="16"/>
      <c r="I24" s="16"/>
      <c r="J24" s="57">
        <f>J23*C3</f>
        <v>892333.98100000003</v>
      </c>
      <c r="K24" s="58"/>
    </row>
  </sheetData>
  <sheetProtection algorithmName="SHA-512" hashValue="m2AW7Y5jzgEzD2KKfwpal821QClu0rK+gTn9ALJU6BbTsnE1VgPRa+H8nn0mmMcqIfduzooYC56t+D4Tde40Hw==" saltValue="j13M7DNv3rZ3WC0myh/5xw==" spinCount="100000" sheet="1" objects="1" scenarios="1"/>
  <mergeCells count="13">
    <mergeCell ref="B1:K1"/>
    <mergeCell ref="B6:K6"/>
    <mergeCell ref="B11:K11"/>
    <mergeCell ref="B12:F12"/>
    <mergeCell ref="B19:F19"/>
    <mergeCell ref="J23:K23"/>
    <mergeCell ref="J24:K24"/>
    <mergeCell ref="B20:F20"/>
    <mergeCell ref="B13:F13"/>
    <mergeCell ref="B14:F14"/>
    <mergeCell ref="B15:F15"/>
    <mergeCell ref="B16:F16"/>
    <mergeCell ref="B18:K18"/>
  </mergeCells>
  <pageMargins left="0.7" right="0.7" top="0.78740157499999996" bottom="0.78740157499999996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9"/>
  <sheetViews>
    <sheetView showGridLines="0" showRowColHeaders="0" view="pageBreakPreview" zoomScale="115" zoomScaleNormal="100" zoomScaleSheetLayoutView="115" zoomScalePageLayoutView="145" workbookViewId="0">
      <selection activeCell="E24" sqref="E24"/>
    </sheetView>
  </sheetViews>
  <sheetFormatPr defaultColWidth="9.140625" defaultRowHeight="15" x14ac:dyDescent="0.25"/>
  <cols>
    <col min="1" max="1" width="9.140625" style="1"/>
    <col min="2" max="2" width="41" style="1" bestFit="1" customWidth="1"/>
    <col min="3" max="4" width="22.7109375" style="1" customWidth="1"/>
    <col min="5" max="5" width="18.7109375" style="1" customWidth="1"/>
    <col min="6" max="7" width="24.7109375" style="1" customWidth="1"/>
    <col min="8" max="16384" width="9.140625" style="1"/>
  </cols>
  <sheetData>
    <row r="1" spans="2:7" ht="35.1" customHeight="1" thickBot="1" x14ac:dyDescent="0.3">
      <c r="B1" s="71" t="s">
        <v>0</v>
      </c>
      <c r="C1" s="72"/>
      <c r="D1" s="72"/>
      <c r="E1" s="72"/>
      <c r="F1" s="72"/>
      <c r="G1" s="73"/>
    </row>
    <row r="2" spans="2:7" ht="35.1" customHeight="1" thickBot="1" x14ac:dyDescent="0.3">
      <c r="B2" s="37"/>
      <c r="C2" s="37"/>
      <c r="D2" s="37"/>
      <c r="E2" s="37"/>
      <c r="F2" s="37"/>
      <c r="G2" s="37"/>
    </row>
    <row r="3" spans="2:7" ht="35.1" customHeight="1" thickBot="1" x14ac:dyDescent="0.3">
      <c r="B3" s="36" t="s">
        <v>30</v>
      </c>
      <c r="C3" s="43"/>
      <c r="D3" s="38" t="s">
        <v>31</v>
      </c>
    </row>
    <row r="4" spans="2:7" ht="35.1" hidden="1" customHeight="1" x14ac:dyDescent="0.25">
      <c r="B4" s="1" t="s">
        <v>9</v>
      </c>
      <c r="C4" s="30">
        <v>551.76</v>
      </c>
    </row>
    <row r="5" spans="2:7" ht="35.1" customHeight="1" thickBot="1" x14ac:dyDescent="0.3"/>
    <row r="6" spans="2:7" ht="35.1" customHeight="1" thickBot="1" x14ac:dyDescent="0.3">
      <c r="B6" s="74" t="s">
        <v>8</v>
      </c>
      <c r="C6" s="75"/>
      <c r="D6" s="75"/>
      <c r="E6" s="75"/>
      <c r="F6" s="75"/>
      <c r="G6" s="76"/>
    </row>
    <row r="7" spans="2:7" s="3" customFormat="1" ht="45.75" thickBot="1" x14ac:dyDescent="0.3">
      <c r="B7" s="10"/>
      <c r="C7" s="11" t="s">
        <v>20</v>
      </c>
      <c r="D7" s="11" t="s">
        <v>19</v>
      </c>
      <c r="E7" s="11" t="s">
        <v>1</v>
      </c>
      <c r="F7" s="11" t="s">
        <v>10</v>
      </c>
      <c r="G7" s="12" t="s">
        <v>11</v>
      </c>
    </row>
    <row r="8" spans="2:7" s="2" customFormat="1" ht="35.1" hidden="1" customHeight="1" x14ac:dyDescent="0.25">
      <c r="B8" s="6"/>
      <c r="C8" s="25">
        <v>33.28</v>
      </c>
      <c r="D8" s="25">
        <v>26.62</v>
      </c>
      <c r="E8" s="7"/>
      <c r="F8" s="8"/>
      <c r="G8" s="9"/>
    </row>
    <row r="9" spans="2:7" ht="35.1" customHeight="1" x14ac:dyDescent="0.25">
      <c r="B9" s="23" t="s">
        <v>21</v>
      </c>
      <c r="C9" s="17"/>
      <c r="D9" s="17"/>
      <c r="E9" s="18"/>
      <c r="F9" s="31">
        <f>IF(COUNTA(E9)=0,0,$C$4+IF(COUNTA(C9)=0,0,$C$8)+IF(COUNTA(D9)=0,0,$D$8))</f>
        <v>0</v>
      </c>
      <c r="G9" s="32">
        <f>E9*F9</f>
        <v>0</v>
      </c>
    </row>
    <row r="10" spans="2:7" ht="35.1" customHeight="1" x14ac:dyDescent="0.25">
      <c r="B10" s="23" t="s">
        <v>22</v>
      </c>
      <c r="C10" s="17"/>
      <c r="D10" s="17"/>
      <c r="E10" s="18"/>
      <c r="F10" s="31">
        <f t="shared" ref="F10:F12" si="0">IF(COUNTA(E10)=0,0,$C$4+IF(COUNTA(C10)=0,0,$C$8)+IF(COUNTA(D10)=0,0,$D$8))</f>
        <v>0</v>
      </c>
      <c r="G10" s="32">
        <f t="shared" ref="G10:G12" si="1">E10*F10</f>
        <v>0</v>
      </c>
    </row>
    <row r="11" spans="2:7" ht="35.1" customHeight="1" x14ac:dyDescent="0.25">
      <c r="B11" s="23" t="s">
        <v>23</v>
      </c>
      <c r="C11" s="17"/>
      <c r="D11" s="17"/>
      <c r="E11" s="18"/>
      <c r="F11" s="31">
        <f t="shared" si="0"/>
        <v>0</v>
      </c>
      <c r="G11" s="32">
        <f t="shared" si="1"/>
        <v>0</v>
      </c>
    </row>
    <row r="12" spans="2:7" ht="35.1" customHeight="1" thickBot="1" x14ac:dyDescent="0.3">
      <c r="B12" s="24" t="s">
        <v>24</v>
      </c>
      <c r="C12" s="19"/>
      <c r="D12" s="19"/>
      <c r="E12" s="20"/>
      <c r="F12" s="33">
        <f t="shared" si="0"/>
        <v>0</v>
      </c>
      <c r="G12" s="29">
        <f t="shared" si="1"/>
        <v>0</v>
      </c>
    </row>
    <row r="13" spans="2:7" ht="35.1" customHeight="1" thickBot="1" x14ac:dyDescent="0.3"/>
    <row r="14" spans="2:7" ht="35.1" customHeight="1" thickBot="1" x14ac:dyDescent="0.3">
      <c r="B14" s="68" t="s">
        <v>3</v>
      </c>
      <c r="C14" s="69"/>
      <c r="D14" s="69"/>
      <c r="E14" s="69"/>
      <c r="F14" s="69"/>
      <c r="G14" s="70"/>
    </row>
    <row r="15" spans="2:7" ht="35.1" customHeight="1" thickBot="1" x14ac:dyDescent="0.3">
      <c r="B15" s="77" t="s">
        <v>12</v>
      </c>
      <c r="C15" s="78"/>
      <c r="D15" s="79"/>
      <c r="E15" s="5" t="s">
        <v>1</v>
      </c>
      <c r="F15" s="11" t="s">
        <v>4</v>
      </c>
      <c r="G15" s="12" t="s">
        <v>5</v>
      </c>
    </row>
    <row r="16" spans="2:7" ht="35.1" customHeight="1" x14ac:dyDescent="0.25">
      <c r="B16" s="62" t="s">
        <v>25</v>
      </c>
      <c r="C16" s="63"/>
      <c r="D16" s="64"/>
      <c r="E16" s="21"/>
      <c r="F16" s="25">
        <v>78.650000000000006</v>
      </c>
      <c r="G16" s="27">
        <f>F16*E16</f>
        <v>0</v>
      </c>
    </row>
    <row r="17" spans="2:7" ht="35.1" customHeight="1" x14ac:dyDescent="0.25">
      <c r="B17" s="65" t="s">
        <v>26</v>
      </c>
      <c r="C17" s="66"/>
      <c r="D17" s="67"/>
      <c r="E17" s="18"/>
      <c r="F17" s="34">
        <v>9.08</v>
      </c>
      <c r="G17" s="32">
        <f>F17*E17</f>
        <v>0</v>
      </c>
    </row>
    <row r="18" spans="2:7" ht="35.1" customHeight="1" x14ac:dyDescent="0.25">
      <c r="B18" s="65" t="s">
        <v>27</v>
      </c>
      <c r="C18" s="66"/>
      <c r="D18" s="67"/>
      <c r="E18" s="22"/>
      <c r="F18" s="35">
        <v>7.26</v>
      </c>
      <c r="G18" s="32">
        <f>F18*E18</f>
        <v>0</v>
      </c>
    </row>
    <row r="19" spans="2:7" ht="35.1" customHeight="1" x14ac:dyDescent="0.25">
      <c r="B19" s="65" t="s">
        <v>28</v>
      </c>
      <c r="C19" s="66"/>
      <c r="D19" s="67"/>
      <c r="E19" s="22"/>
      <c r="F19" s="35">
        <v>6.05</v>
      </c>
      <c r="G19" s="32">
        <f>F19*E19</f>
        <v>0</v>
      </c>
    </row>
    <row r="20" spans="2:7" ht="35.1" customHeight="1" thickBot="1" x14ac:dyDescent="0.3">
      <c r="B20" s="59" t="s">
        <v>34</v>
      </c>
      <c r="C20" s="60"/>
      <c r="D20" s="61"/>
      <c r="E20" s="20"/>
      <c r="F20" s="28">
        <v>4.84</v>
      </c>
      <c r="G20" s="29">
        <f>F20*E20</f>
        <v>0</v>
      </c>
    </row>
    <row r="21" spans="2:7" ht="35.1" customHeight="1" thickBot="1" x14ac:dyDescent="0.3">
      <c r="B21"/>
      <c r="C21"/>
      <c r="D21"/>
      <c r="E21"/>
      <c r="F21"/>
      <c r="G21"/>
    </row>
    <row r="22" spans="2:7" ht="35.1" customHeight="1" thickBot="1" x14ac:dyDescent="0.3">
      <c r="B22" s="68" t="s">
        <v>7</v>
      </c>
      <c r="C22" s="69"/>
      <c r="D22" s="69"/>
      <c r="E22" s="69"/>
      <c r="F22" s="69"/>
      <c r="G22" s="70"/>
    </row>
    <row r="23" spans="2:7" ht="35.1" customHeight="1" thickBot="1" x14ac:dyDescent="0.3">
      <c r="B23" s="77" t="s">
        <v>12</v>
      </c>
      <c r="C23" s="78"/>
      <c r="D23" s="79"/>
      <c r="E23" s="5" t="s">
        <v>1</v>
      </c>
      <c r="F23" s="11" t="s">
        <v>4</v>
      </c>
      <c r="G23" s="4" t="s">
        <v>5</v>
      </c>
    </row>
    <row r="24" spans="2:7" ht="35.1" customHeight="1" thickBot="1" x14ac:dyDescent="0.3">
      <c r="B24" s="80" t="s">
        <v>29</v>
      </c>
      <c r="C24" s="81"/>
      <c r="D24" s="82"/>
      <c r="E24" s="20"/>
      <c r="F24" s="28">
        <v>33.28</v>
      </c>
      <c r="G24" s="29">
        <f>F24*E24</f>
        <v>0</v>
      </c>
    </row>
    <row r="25" spans="2:7" ht="35.1" customHeight="1" x14ac:dyDescent="0.25"/>
    <row r="26" spans="2:7" ht="35.1" customHeight="1" thickBot="1" x14ac:dyDescent="0.3"/>
    <row r="27" spans="2:7" ht="35.1" customHeight="1" thickBot="1" x14ac:dyDescent="0.3">
      <c r="B27" s="40" t="s">
        <v>32</v>
      </c>
      <c r="C27" s="41"/>
      <c r="D27" s="41"/>
      <c r="E27" s="41"/>
      <c r="F27" s="41"/>
      <c r="G27" s="42">
        <f>SUM(G9:G12)+SUM(G16:G20)+SUM(G24:G24)</f>
        <v>0</v>
      </c>
    </row>
    <row r="28" spans="2:7" ht="34.5" customHeight="1" thickBot="1" x14ac:dyDescent="0.3">
      <c r="B28" s="15" t="s">
        <v>33</v>
      </c>
      <c r="C28" s="16"/>
      <c r="D28" s="16"/>
      <c r="E28" s="16"/>
      <c r="F28" s="16"/>
      <c r="G28" s="39">
        <f>G27*C3</f>
        <v>0</v>
      </c>
    </row>
    <row r="29" spans="2:7" x14ac:dyDescent="0.25">
      <c r="G29" s="30"/>
    </row>
  </sheetData>
  <sheetProtection algorithmName="SHA-512" hashValue="rkPHwZeK7WOoqCGywH0uBMEy9R9I4ztlBHCp9IzLtNzb5rpLIO2ZznZsBO7Xu9asRz7LIaB56UOQ3l25+5HuDA==" saltValue="kHz2FXPt9O05wOa6D66UJQ==" spinCount="100000" sheet="1" objects="1" scenarios="1"/>
  <mergeCells count="12">
    <mergeCell ref="B20:D20"/>
    <mergeCell ref="B23:D23"/>
    <mergeCell ref="B24:D24"/>
    <mergeCell ref="B22:G22"/>
    <mergeCell ref="B1:G1"/>
    <mergeCell ref="B6:G6"/>
    <mergeCell ref="B14:G14"/>
    <mergeCell ref="B15:D15"/>
    <mergeCell ref="B16:D16"/>
    <mergeCell ref="B17:D17"/>
    <mergeCell ref="B18:D18"/>
    <mergeCell ref="B19:D19"/>
  </mergeCells>
  <pageMargins left="0.7" right="0.7" top="0.78740157499999996" bottom="0.78740157499999996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PC</vt:lpstr>
      <vt:lpstr>Notebook 15,6"</vt:lpstr>
      <vt:lpstr>'Notebook 15,6"'!Oblast_tisku</vt:lpstr>
      <vt:lpstr>PC!Oblast_tisku</vt:lpstr>
    </vt:vector>
  </TitlesOfParts>
  <Company>MSp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Karel Petr</dc:creator>
  <cp:lastModifiedBy>Švejdová Eva</cp:lastModifiedBy>
  <cp:lastPrinted>2025-04-01T05:06:19Z</cp:lastPrinted>
  <dcterms:created xsi:type="dcterms:W3CDTF">2020-10-15T08:13:06Z</dcterms:created>
  <dcterms:modified xsi:type="dcterms:W3CDTF">2025-04-01T05:17:06Z</dcterms:modified>
</cp:coreProperties>
</file>