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Veřejné zakázky\Domov seniorů Hodonín\"/>
    </mc:Choice>
  </mc:AlternateContent>
  <xr:revisionPtr revIDLastSave="0" documentId="8_{90866A82-7C0F-4F46-925E-E9ACA4299AF0}" xr6:coauthVersionLast="47" xr6:coauthVersionMax="47" xr10:uidLastSave="{00000000-0000-0000-0000-000000000000}"/>
  <bookViews>
    <workbookView xWindow="21480" yWindow="-120" windowWidth="21840" windowHeight="37425" firstSheet="1" activeTab="1" xr2:uid="{00000000-000D-0000-FFFF-FFFF00000000}"/>
  </bookViews>
  <sheets>
    <sheet name="Pokyny pro vyplnění" sheetId="11" state="hidden" r:id="rId1"/>
    <sheet name="Stavba" sheetId="1" r:id="rId2"/>
    <sheet name="VzorPolozky" sheetId="10" state="hidden" r:id="rId3"/>
    <sheet name="01 1 Pol" sheetId="12" r:id="rId4"/>
  </sheets>
  <externalReferences>
    <externalReference r:id="rId5"/>
  </externalReferences>
  <definedNames>
    <definedName name="CelkemDPHVypocet" localSheetId="1">Stavba!$H$42</definedName>
    <definedName name="CenaCelkem">Stavba!$G$29</definedName>
    <definedName name="CenaCelkemBezDPH">Stavba!$G$28</definedName>
    <definedName name="CenaCelkemVypocet" localSheetId="1">Stavba!$I$42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'01 1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'01 1 Pol'!$A$1:$Y$26</definedName>
    <definedName name="_xlnm.Print_Area" localSheetId="1">Stavba!$A$1:$J$53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Stavba!$F$42</definedName>
    <definedName name="ZakladDPHZakl">Stavba!$G$25</definedName>
    <definedName name="ZakladDPHZaklVypocet" localSheetId="1">Stavba!$G$42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3" i="1" l="1"/>
  <c r="J52" i="1" s="1"/>
  <c r="J51" i="1"/>
  <c r="F42" i="1"/>
  <c r="G42" i="1"/>
  <c r="H42" i="1"/>
  <c r="I42" i="1"/>
  <c r="J41" i="1" s="1"/>
  <c r="I21" i="1"/>
  <c r="J28" i="1"/>
  <c r="J26" i="1"/>
  <c r="G38" i="1"/>
  <c r="F38" i="1"/>
  <c r="J23" i="1"/>
  <c r="J24" i="1"/>
  <c r="J25" i="1"/>
  <c r="J27" i="1"/>
  <c r="E24" i="1"/>
  <c r="E26" i="1"/>
  <c r="J49" i="1" l="1"/>
  <c r="J50" i="1"/>
  <c r="J39" i="1"/>
  <c r="J42" i="1" s="1"/>
  <c r="J40" i="1"/>
  <c r="J5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Michal Pálka</author>
  </authors>
  <commentList>
    <comment ref="S6" authorId="0" shapeId="0" xr:uid="{6D15396A-3AE8-4B01-AA65-430725B0EF72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B73241E5-7BB1-4D1C-9921-D43D94FC246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<sst xmlns="http://schemas.openxmlformats.org/spreadsheetml/2006/main" count="251" uniqueCount="134">
  <si>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</si>
  <si>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</si>
  <si>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</si>
  <si>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</si>
  <si>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</si>
  <si>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</si>
  <si>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</si>
  <si>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</si>
  <si>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</si>
  <si>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</si>
  <si>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</si>
  <si>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</si>
  <si>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</si>
  <si>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</si>
  <si>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</si>
  <si>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</si>
  <si>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</si>
  <si>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</si>
  <si>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</si>
  <si>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</si>
  <si>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</si>
  <si>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</si>
  <si>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</si>
  <si>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</si>
  <si>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</si>
  <si>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</si>
  <si>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</si>
  <si>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</si>
  <si>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</si>
  <si>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</si>
  <si>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</si>
  <si>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</si>
  <si>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</si>
  <si>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</si>
  <si>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</si>
  <si>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</si>
  <si>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</si>
  <si>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</si>
  <si>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</si>
  <si>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</si>
  <si>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</si>
  <si>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</si>
  <si>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</si>
  <si>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1</t>
  </si>
  <si>
    <t>Demontáž azbestocementového potrubí</t>
  </si>
  <si>
    <t>01</t>
  </si>
  <si>
    <t>I.etapa</t>
  </si>
  <si>
    <t>Objekt:</t>
  </si>
  <si>
    <t>Rozpočet:</t>
  </si>
  <si>
    <t>VZ2410/ZL</t>
  </si>
  <si>
    <t>Rekonstrukce koupelen DD Hodonín - etapizace 2023</t>
  </si>
  <si>
    <t>Stavba</t>
  </si>
  <si>
    <t>Celkem za stavbu</t>
  </si>
  <si>
    <t>CZK</t>
  </si>
  <si>
    <t>Rekapitulace dílů</t>
  </si>
  <si>
    <t>Typ dílu</t>
  </si>
  <si>
    <t>4</t>
  </si>
  <si>
    <t>Vodorovné konstrukce</t>
  </si>
  <si>
    <t>96</t>
  </si>
  <si>
    <t>Bourání konstrukcí</t>
  </si>
  <si>
    <t>721</t>
  </si>
  <si>
    <t>Vnitřní kanalizace</t>
  </si>
  <si>
    <t>D96</t>
  </si>
  <si>
    <t>Přesuny suti a vybouraných hmot</t>
  </si>
  <si>
    <t>PSU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</si>
  <si>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</si>
  <si>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</si>
  <si>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</si>
  <si>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</si>
  <si>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</si>
  <si>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</si>
  <si>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</si>
  <si>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</si>
  <si>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</si>
  <si>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</si>
  <si>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</si>
  <si>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</si>
  <si>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</si>
  <si>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</si>
  <si>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</si>
  <si>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</si>
  <si>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</si>
  <si>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</si>
  <si>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</si>
  <si>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</si>
  <si>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</si>
  <si>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</si>
  <si>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</si>
  <si>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</si>
  <si>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</si>
  <si>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</si>
  <si>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</si>
  <si>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Stav položky</t>
  </si>
  <si>
    <t>Díl:</t>
  </si>
  <si>
    <t>DIL</t>
  </si>
  <si>
    <t>411387531</t>
  </si>
  <si>
    <t>Zabetonování otvorů 0,25 m2 ve stropech a klenbách</t>
  </si>
  <si>
    <t>kus</t>
  </si>
  <si>
    <t>RTS 24/ I</t>
  </si>
  <si>
    <t>Práce</t>
  </si>
  <si>
    <t>Běžná</t>
  </si>
  <si>
    <t>POL1_</t>
  </si>
  <si>
    <t>962084131</t>
  </si>
  <si>
    <t>Bourání příček deskových vč. revizních dvířek - umakart</t>
  </si>
  <si>
    <t>m2</t>
  </si>
  <si>
    <t>721290822</t>
  </si>
  <si>
    <t>Přesun vybouraných hmot - kanalizace, H6 - 12 m</t>
  </si>
  <si>
    <t>t</t>
  </si>
  <si>
    <t>Indiv</t>
  </si>
  <si>
    <t>721160802</t>
  </si>
  <si>
    <t>Demontáž potrubí vláknocementového DN 100</t>
  </si>
  <si>
    <t>m</t>
  </si>
  <si>
    <t>POL1_0</t>
  </si>
  <si>
    <t>979011211</t>
  </si>
  <si>
    <t>Svislá doprava suti a vybour. hmot za 2.NP nošením</t>
  </si>
  <si>
    <t>979011219</t>
  </si>
  <si>
    <t>Přípl.k svislé dopr.suti za každé další NP nošením</t>
  </si>
  <si>
    <t>979081111</t>
  </si>
  <si>
    <t>Odvoz suti a vybour. hmot na skládku do 1 km</t>
  </si>
  <si>
    <t>979081121</t>
  </si>
  <si>
    <t>Příplatek k odvozu za každý další 1 km</t>
  </si>
  <si>
    <t>979086213R00</t>
  </si>
  <si>
    <t>Nakládání vybouraných hmot na dopravní prostředek</t>
  </si>
  <si>
    <t>Vlastní</t>
  </si>
  <si>
    <t>POL1_9</t>
  </si>
  <si>
    <t>979087312</t>
  </si>
  <si>
    <t>Vodorovné přemístění vyb. hmot nošením do 10 m</t>
  </si>
  <si>
    <t>979087392</t>
  </si>
  <si>
    <t>Příplatek za nošení vyb. hmot každých dalších 10 m</t>
  </si>
  <si>
    <t>979990107</t>
  </si>
  <si>
    <t>Poplatek za uložení suti - směs betonu, cihel, dřeva, skupina odpadu 170904</t>
  </si>
  <si>
    <t>979990201</t>
  </si>
  <si>
    <t>Poplatek za skládku suti -azbestocementové výrobky</t>
  </si>
  <si>
    <t>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</si>
</sst>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17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family val="2"/>
      <charset val="238"/>
    </font>
    <font>
      <sz val="8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DBDBDB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0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3" fillId="2" borderId="0" xfId="0" applyFont="1" applyFill="1" applyAlignment="1">
      <alignment horizontal="left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0" fontId="8" fillId="0" borderId="0" xfId="0" applyFont="1" applyAlignment="1">
      <alignment horizontal="left" vertical="center" wrapText="1"/>
    </xf>
    <xf numFmtId="1" fontId="0" fillId="0" borderId="6" xfId="0" applyNumberFormat="1" applyBorder="1" applyAlignment="1">
      <alignment horizontal="right" indent="1"/>
    </xf>
    <xf numFmtId="0" fontId="8" fillId="0" borderId="18" xfId="0" applyFont="1" applyBorder="1" applyAlignment="1">
      <alignment horizontal="left" vertical="center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22" xfId="0" applyNumberFormat="1" applyFont="1" applyBorder="1" applyAlignment="1">
      <alignment horizontal="right" vertical="center" indent="1"/>
    </xf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8" fillId="0" borderId="18" xfId="0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1" fillId="0" borderId="16" xfId="0" applyNumberFormat="1" applyFont="1" applyBorder="1" applyAlignment="1">
      <alignment horizontal="right" vertical="center" indent="1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4" fontId="0" fillId="0" borderId="1" xfId="0" applyNumberFormat="1" applyBorder="1"/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49" fontId="6" fillId="3" borderId="0" xfId="0" applyNumberFormat="1" applyFont="1" applyFill="1" applyAlignment="1">
      <alignment horizontal="left" vertical="center" wrapText="1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0" fillId="3" borderId="1" xfId="0" applyFill="1" applyBorder="1" applyAlignment="1">
      <alignment horizontal="left" vertical="center" indent="1"/>
    </xf>
    <xf numFmtId="49" fontId="8" fillId="3" borderId="0" xfId="0" applyNumberFormat="1" applyFont="1" applyFill="1" applyAlignment="1">
      <alignment horizontal="left" vertical="center" wrapText="1"/>
    </xf>
    <xf numFmtId="49" fontId="8" fillId="3" borderId="0" xfId="0" applyNumberFormat="1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49" fontId="8" fillId="3" borderId="6" xfId="0" applyNumberFormat="1" applyFont="1" applyFill="1" applyBorder="1" applyAlignment="1">
      <alignment horizontal="left" vertical="center" wrapText="1"/>
    </xf>
    <xf numFmtId="49" fontId="8" fillId="3" borderId="6" xfId="0" applyNumberFormat="1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4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4" borderId="28" xfId="0" applyNumberFormat="1" applyFont="1" applyFill="1" applyBorder="1" applyAlignment="1">
      <alignment vertical="center"/>
    </xf>
    <xf numFmtId="4" fontId="7" fillId="4" borderId="29" xfId="0" applyNumberFormat="1" applyFont="1" applyFill="1" applyBorder="1" applyAlignment="1">
      <alignment vertical="center" wrapText="1"/>
    </xf>
    <xf numFmtId="4" fontId="10" fillId="4" borderId="30" xfId="0" applyNumberFormat="1" applyFont="1" applyFill="1" applyBorder="1" applyAlignment="1">
      <alignment horizontal="center" vertical="center" wrapText="1" shrinkToFit="1"/>
    </xf>
    <xf numFmtId="4" fontId="7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0" fillId="0" borderId="32" xfId="0" applyNumberFormat="1" applyBorder="1" applyAlignment="1">
      <alignment vertical="center" wrapText="1"/>
    </xf>
    <xf numFmtId="4" fontId="3" fillId="0" borderId="33" xfId="0" applyNumberFormat="1" applyFont="1" applyBorder="1" applyAlignment="1">
      <alignment horizontal="right" vertical="center" wrapText="1" shrinkToFit="1"/>
    </xf>
    <xf numFmtId="4" fontId="3" fillId="0" borderId="33" xfId="0" applyNumberFormat="1" applyFont="1" applyBorder="1" applyAlignment="1">
      <alignment horizontal="right"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5" fillId="0" borderId="31" xfId="0" applyNumberFormat="1" applyFont="1" applyBorder="1" applyAlignment="1">
      <alignment vertical="center"/>
    </xf>
    <xf numFmtId="4" fontId="5" fillId="0" borderId="32" xfId="0" applyNumberFormat="1" applyFont="1" applyBorder="1" applyAlignment="1">
      <alignment vertical="center" wrapText="1"/>
    </xf>
    <xf numFmtId="4" fontId="5" fillId="0" borderId="33" xfId="0" applyNumberFormat="1" applyFont="1" applyBorder="1" applyAlignment="1">
      <alignment vertical="center" wrapText="1" shrinkToFit="1"/>
    </xf>
    <xf numFmtId="4" fontId="5" fillId="0" borderId="33" xfId="0" applyNumberFormat="1" applyFont="1" applyBorder="1" applyAlignment="1">
      <alignment vertical="center" shrinkToFit="1"/>
    </xf>
    <xf numFmtId="3" fontId="5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3" xfId="0" applyNumberFormat="1" applyBorder="1" applyAlignment="1">
      <alignment vertical="center" wrapText="1" shrinkToFit="1"/>
    </xf>
    <xf numFmtId="4" fontId="0" fillId="3" borderId="34" xfId="0" applyNumberFormat="1" applyFill="1" applyBorder="1" applyAlignment="1">
      <alignment vertical="center"/>
    </xf>
    <xf numFmtId="4" fontId="0" fillId="3" borderId="35" xfId="0" applyNumberFormat="1" applyFill="1" applyBorder="1" applyAlignment="1">
      <alignment vertical="center"/>
    </xf>
    <xf numFmtId="4" fontId="0" fillId="3" borderId="36" xfId="0" applyNumberFormat="1" applyFill="1" applyBorder="1" applyAlignment="1">
      <alignment vertical="center"/>
    </xf>
    <xf numFmtId="4" fontId="0" fillId="3" borderId="37" xfId="0" applyNumberFormat="1" applyFill="1" applyBorder="1" applyAlignment="1">
      <alignment vertical="center" wrapText="1" shrinkToFit="1"/>
    </xf>
    <xf numFmtId="4" fontId="0" fillId="3" borderId="37" xfId="0" applyNumberFormat="1" applyFill="1" applyBorder="1" applyAlignment="1">
      <alignment vertical="center" shrinkToFit="1"/>
    </xf>
    <xf numFmtId="3" fontId="0" fillId="3" borderId="37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4" fillId="0" borderId="0" xfId="0" applyFont="1"/>
    <xf numFmtId="49" fontId="0" fillId="0" borderId="0" xfId="0" applyNumberFormat="1"/>
    <xf numFmtId="0" fontId="15" fillId="0" borderId="26" xfId="0" applyFont="1" applyBorder="1" applyAlignment="1">
      <alignment horizontal="center" vertical="center" wrapText="1"/>
    </xf>
    <xf numFmtId="0" fontId="3" fillId="0" borderId="26" xfId="0" applyFont="1" applyBorder="1" applyAlignment="1">
      <alignment vertical="center"/>
    </xf>
    <xf numFmtId="0" fontId="3" fillId="0" borderId="26" xfId="0" applyFont="1" applyBorder="1"/>
    <xf numFmtId="0" fontId="15" fillId="4" borderId="28" xfId="0" applyFont="1" applyFill="1" applyBorder="1" applyAlignment="1">
      <alignment horizontal="center" vertical="center" wrapText="1"/>
    </xf>
    <xf numFmtId="0" fontId="15" fillId="4" borderId="29" xfId="0" applyFont="1" applyFill="1" applyBorder="1" applyAlignment="1">
      <alignment horizontal="center" vertical="center" wrapText="1"/>
    </xf>
    <xf numFmtId="0" fontId="15" fillId="4" borderId="30" xfId="0" applyFont="1" applyFill="1" applyBorder="1" applyAlignment="1">
      <alignment horizontal="center" vertical="center" wrapText="1"/>
    </xf>
    <xf numFmtId="49" fontId="3" fillId="0" borderId="31" xfId="0" applyNumberFormat="1" applyFont="1" applyBorder="1" applyAlignment="1">
      <alignment vertical="center"/>
    </xf>
    <xf numFmtId="49" fontId="3" fillId="0" borderId="31" xfId="0" applyNumberFormat="1" applyFont="1" applyBorder="1" applyAlignment="1">
      <alignment vertical="center" wrapText="1"/>
    </xf>
    <xf numFmtId="49" fontId="3" fillId="0" borderId="32" xfId="0" applyNumberFormat="1" applyFont="1" applyBorder="1" applyAlignment="1">
      <alignment vertical="center" wrapText="1"/>
    </xf>
    <xf numFmtId="4" fontId="3" fillId="0" borderId="33" xfId="0" applyNumberFormat="1" applyFont="1" applyBorder="1" applyAlignment="1">
      <alignment vertical="center"/>
    </xf>
    <xf numFmtId="0" fontId="3" fillId="3" borderId="34" xfId="0" applyFont="1" applyFill="1" applyBorder="1" applyAlignment="1">
      <alignment vertical="center"/>
    </xf>
    <xf numFmtId="0" fontId="3" fillId="3" borderId="34" xfId="0" applyFont="1" applyFill="1" applyBorder="1" applyAlignment="1">
      <alignment vertical="center" wrapText="1"/>
    </xf>
    <xf numFmtId="0" fontId="3" fillId="3" borderId="35" xfId="0" applyFont="1" applyFill="1" applyBorder="1" applyAlignment="1">
      <alignment vertical="center" wrapText="1"/>
    </xf>
    <xf numFmtId="4" fontId="3" fillId="3" borderId="37" xfId="0" applyNumberFormat="1" applyFont="1" applyFill="1" applyBorder="1" applyAlignment="1">
      <alignment vertical="center"/>
    </xf>
    <xf numFmtId="164" fontId="3" fillId="0" borderId="33" xfId="0" applyNumberFormat="1" applyFont="1" applyBorder="1" applyAlignment="1">
      <alignment vertical="center"/>
    </xf>
    <xf numFmtId="164" fontId="3" fillId="3" borderId="37" xfId="0" applyNumberFormat="1" applyFont="1" applyFill="1" applyBorder="1" applyAlignment="1">
      <alignment vertical="center"/>
    </xf>
    <xf numFmtId="164" fontId="0" fillId="0" borderId="0" xfId="0" applyNumberFormat="1"/>
    <xf numFmtId="4" fontId="3" fillId="0" borderId="33" xfId="0" applyNumberFormat="1" applyFont="1" applyBorder="1" applyAlignment="1">
      <alignment horizontal="center" vertical="center"/>
    </xf>
    <xf numFmtId="4" fontId="3" fillId="3" borderId="37" xfId="0" applyNumberFormat="1" applyFont="1" applyFill="1" applyBorder="1" applyAlignment="1">
      <alignment horizontal="center" vertical="center"/>
    </xf>
    <xf numFmtId="49" fontId="0" fillId="0" borderId="1" xfId="0" applyNumberFormat="1" applyBorder="1"/>
    <xf numFmtId="0" fontId="4" fillId="0" borderId="0" xfId="0" applyFont="1" applyAlignment="1">
      <alignment horizontal="center"/>
    </xf>
    <xf numFmtId="0" fontId="1" fillId="0" borderId="21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0" borderId="12" xfId="0" applyNumberFormat="1" applyBorder="1" applyAlignment="1">
      <alignment vertical="center"/>
    </xf>
    <xf numFmtId="0" fontId="1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6" fillId="0" borderId="0" xfId="0" applyFont="1"/>
    <xf numFmtId="165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165" fontId="16" fillId="0" borderId="0" xfId="0" applyNumberFormat="1" applyFont="1" applyAlignment="1">
      <alignment vertical="top" shrinkToFit="1"/>
    </xf>
    <xf numFmtId="4" fontId="16" fillId="0" borderId="0" xfId="0" applyNumberFormat="1" applyFont="1" applyAlignment="1">
      <alignment vertical="top" shrinkToFit="1"/>
    </xf>
    <xf numFmtId="165" fontId="5" fillId="3" borderId="0" xfId="0" applyNumberFormat="1" applyFont="1" applyFill="1" applyBorder="1" applyAlignment="1">
      <alignment vertical="top" shrinkToFit="1"/>
    </xf>
    <xf numFmtId="4" fontId="5" fillId="3" borderId="0" xfId="0" applyNumberFormat="1" applyFont="1" applyFill="1" applyBorder="1" applyAlignment="1">
      <alignment vertical="top" shrinkToFit="1"/>
    </xf>
    <xf numFmtId="0" fontId="5" fillId="3" borderId="27" xfId="0" applyFont="1" applyFill="1" applyBorder="1" applyAlignment="1">
      <alignment vertical="top"/>
    </xf>
    <xf numFmtId="49" fontId="5" fillId="3" borderId="18" xfId="0" applyNumberFormat="1" applyFont="1" applyFill="1" applyBorder="1" applyAlignment="1">
      <alignment vertical="top"/>
    </xf>
    <xf numFmtId="0" fontId="5" fillId="3" borderId="18" xfId="0" applyFont="1" applyFill="1" applyBorder="1" applyAlignment="1">
      <alignment horizontal="center" vertical="top" shrinkToFit="1"/>
    </xf>
    <xf numFmtId="165" fontId="5" fillId="3" borderId="18" xfId="0" applyNumberFormat="1" applyFont="1" applyFill="1" applyBorder="1" applyAlignment="1">
      <alignment vertical="top" shrinkToFit="1"/>
    </xf>
    <xf numFmtId="4" fontId="5" fillId="3" borderId="18" xfId="0" applyNumberFormat="1" applyFont="1" applyFill="1" applyBorder="1" applyAlignment="1">
      <alignment vertical="top" shrinkToFit="1"/>
    </xf>
    <xf numFmtId="4" fontId="5" fillId="3" borderId="38" xfId="0" applyNumberFormat="1" applyFont="1" applyFill="1" applyBorder="1" applyAlignment="1">
      <alignment vertical="top" shrinkToFit="1"/>
    </xf>
    <xf numFmtId="0" fontId="16" fillId="0" borderId="39" xfId="0" applyFont="1" applyBorder="1" applyAlignment="1">
      <alignment vertical="top"/>
    </xf>
    <xf numFmtId="49" fontId="16" fillId="0" borderId="40" xfId="0" applyNumberFormat="1" applyFont="1" applyBorder="1" applyAlignment="1">
      <alignment vertical="top"/>
    </xf>
    <xf numFmtId="0" fontId="16" fillId="0" borderId="40" xfId="0" applyFont="1" applyBorder="1" applyAlignment="1">
      <alignment horizontal="center" vertical="top" shrinkToFit="1"/>
    </xf>
    <xf numFmtId="165" fontId="16" fillId="0" borderId="40" xfId="0" applyNumberFormat="1" applyFont="1" applyBorder="1" applyAlignment="1">
      <alignment vertical="top" shrinkToFit="1"/>
    </xf>
    <xf numFmtId="4" fontId="16" fillId="0" borderId="40" xfId="0" applyNumberFormat="1" applyFont="1" applyBorder="1" applyAlignment="1">
      <alignment vertical="top" shrinkToFit="1"/>
    </xf>
    <xf numFmtId="4" fontId="16" fillId="0" borderId="41" xfId="0" applyNumberFormat="1" applyFont="1" applyBorder="1" applyAlignment="1">
      <alignment vertical="top" shrinkToFit="1"/>
    </xf>
    <xf numFmtId="0" fontId="16" fillId="0" borderId="42" xfId="0" applyFont="1" applyBorder="1" applyAlignment="1">
      <alignment vertical="top"/>
    </xf>
    <xf numFmtId="49" fontId="16" fillId="0" borderId="43" xfId="0" applyNumberFormat="1" applyFont="1" applyBorder="1" applyAlignment="1">
      <alignment vertical="top"/>
    </xf>
    <xf numFmtId="0" fontId="16" fillId="0" borderId="43" xfId="0" applyFont="1" applyBorder="1" applyAlignment="1">
      <alignment horizontal="center" vertical="top" shrinkToFit="1"/>
    </xf>
    <xf numFmtId="165" fontId="16" fillId="0" borderId="43" xfId="0" applyNumberFormat="1" applyFont="1" applyBorder="1" applyAlignment="1">
      <alignment vertical="top" shrinkToFit="1"/>
    </xf>
    <xf numFmtId="4" fontId="16" fillId="0" borderId="43" xfId="0" applyNumberFormat="1" applyFont="1" applyBorder="1" applyAlignment="1">
      <alignment vertical="top" shrinkToFit="1"/>
    </xf>
    <xf numFmtId="4" fontId="16" fillId="0" borderId="44" xfId="0" applyNumberFormat="1" applyFont="1" applyBorder="1" applyAlignment="1">
      <alignment vertical="top" shrinkToFit="1"/>
    </xf>
    <xf numFmtId="49" fontId="5" fillId="3" borderId="18" xfId="0" applyNumberFormat="1" applyFont="1" applyFill="1" applyBorder="1" applyAlignment="1">
      <alignment horizontal="left" vertical="top" wrapText="1"/>
    </xf>
    <xf numFmtId="49" fontId="16" fillId="0" borderId="43" xfId="0" applyNumberFormat="1" applyFont="1" applyBorder="1" applyAlignment="1">
      <alignment horizontal="left" vertical="top" wrapText="1"/>
    </xf>
    <xf numFmtId="49" fontId="16" fillId="0" borderId="40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UILDpowerS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21" t="s">
        <v>40</v>
      </c>
    </row>
    <row r="2" spans="1:7" ht="57.75" customHeight="1" x14ac:dyDescent="0.2">
      <c r="A2" s="76" t="s">
        <v>41</v>
      </c>
      <c r="B2" s="76"/>
      <c r="C2" s="76"/>
      <c r="D2" s="76"/>
      <c r="E2" s="76"/>
      <c r="F2" s="76"/>
      <c r="G2" s="76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56"/>
  <sheetViews>
    <sheetView showGridLines="0" tabSelected="1" topLeftCell="B16" zoomScaleNormal="100" zoomScaleSheetLayoutView="75" workbookViewId="0">
      <selection activeCell="M36" sqref="M36"/>
    </sheetView>
  </sheetViews>
  <sheetFormatPr defaultColWidth="9" defaultRowHeight="12.75" x14ac:dyDescent="0.2"/>
  <cols>
    <col min="1" max="1" width="8.42578125" hidden="1" customWidth="1"/>
    <col min="2" max="2" width="13.42578125" customWidth="1"/>
    <col min="3" max="3" width="7.42578125" style="52" customWidth="1"/>
    <col min="4" max="4" width="13" style="52" customWidth="1"/>
    <col min="5" max="5" width="9.7109375" style="52" customWidth="1"/>
    <col min="6" max="6" width="11.7109375" customWidth="1"/>
    <col min="7" max="9" width="13" customWidth="1"/>
    <col min="10" max="10" width="5.5703125" customWidth="1"/>
    <col min="11" max="11" width="4.28515625" customWidth="1"/>
    <col min="12" max="15" width="10.7109375" customWidth="1"/>
  </cols>
  <sheetData>
    <row r="1" spans="1:15" ht="33.75" customHeight="1" x14ac:dyDescent="0.2">
      <c r="A1" s="47" t="s">
        <v>38</v>
      </c>
      <c r="B1" s="77" t="s">
        <v>4</v>
      </c>
      <c r="C1" s="78"/>
      <c r="D1" s="78"/>
      <c r="E1" s="78"/>
      <c r="F1" s="78"/>
      <c r="G1" s="78"/>
      <c r="H1" s="78"/>
      <c r="I1" s="78"/>
      <c r="J1" s="79"/>
    </row>
    <row r="2" spans="1:15" ht="36" customHeight="1" x14ac:dyDescent="0.2">
      <c r="A2" s="2"/>
      <c r="B2" s="116" t="s">
        <v>24</v>
      </c>
      <c r="C2" s="117"/>
      <c r="D2" s="118" t="s">
        <v>49</v>
      </c>
      <c r="E2" s="119" t="s">
        <v>50</v>
      </c>
      <c r="F2" s="120"/>
      <c r="G2" s="120"/>
      <c r="H2" s="120"/>
      <c r="I2" s="120"/>
      <c r="J2" s="121"/>
      <c r="O2" s="1"/>
    </row>
    <row r="3" spans="1:15" ht="27" customHeight="1" x14ac:dyDescent="0.2">
      <c r="A3" s="2"/>
      <c r="B3" s="122" t="s">
        <v>47</v>
      </c>
      <c r="C3" s="117"/>
      <c r="D3" s="123" t="s">
        <v>45</v>
      </c>
      <c r="E3" s="124" t="s">
        <v>46</v>
      </c>
      <c r="F3" s="125"/>
      <c r="G3" s="125"/>
      <c r="H3" s="125"/>
      <c r="I3" s="125"/>
      <c r="J3" s="126"/>
    </row>
    <row r="4" spans="1:15" ht="23.25" customHeight="1" x14ac:dyDescent="0.2">
      <c r="A4" s="115">
        <v>2172</v>
      </c>
      <c r="B4" s="127" t="s">
        <v>48</v>
      </c>
      <c r="C4" s="128"/>
      <c r="D4" s="129" t="s">
        <v>43</v>
      </c>
      <c r="E4" s="130" t="s">
        <v>44</v>
      </c>
      <c r="F4" s="131"/>
      <c r="G4" s="131"/>
      <c r="H4" s="131"/>
      <c r="I4" s="131"/>
      <c r="J4" s="132"/>
    </row>
    <row r="5" spans="1:15" ht="24" customHeight="1" x14ac:dyDescent="0.2">
      <c r="A5" s="2"/>
      <c r="B5" s="31" t="s">
        <v>23</v>
      </c>
      <c r="D5" s="96"/>
      <c r="E5" s="97"/>
      <c r="F5" s="97"/>
      <c r="G5" s="97"/>
      <c r="H5" s="18" t="s">
        <v>42</v>
      </c>
      <c r="I5" s="22"/>
      <c r="J5" s="8"/>
    </row>
    <row r="6" spans="1:15" ht="15.75" customHeight="1" x14ac:dyDescent="0.2">
      <c r="A6" s="2"/>
      <c r="B6" s="28"/>
      <c r="C6" s="55"/>
      <c r="D6" s="86"/>
      <c r="E6" s="98"/>
      <c r="F6" s="98"/>
      <c r="G6" s="98"/>
      <c r="H6" s="18" t="s">
        <v>36</v>
      </c>
      <c r="I6" s="22"/>
      <c r="J6" s="8"/>
    </row>
    <row r="7" spans="1:15" ht="15.75" customHeight="1" x14ac:dyDescent="0.2">
      <c r="A7" s="2"/>
      <c r="B7" s="29"/>
      <c r="C7" s="56"/>
      <c r="D7" s="53"/>
      <c r="E7" s="99"/>
      <c r="F7" s="100"/>
      <c r="G7" s="100"/>
      <c r="H7" s="24"/>
      <c r="I7" s="23"/>
      <c r="J7" s="34"/>
    </row>
    <row r="8" spans="1:15" ht="24" hidden="1" customHeight="1" x14ac:dyDescent="0.2">
      <c r="A8" s="2"/>
      <c r="B8" s="31" t="s">
        <v>21</v>
      </c>
      <c r="D8" s="51"/>
      <c r="H8" s="18" t="s">
        <v>42</v>
      </c>
      <c r="I8" s="22"/>
      <c r="J8" s="8"/>
    </row>
    <row r="9" spans="1:15" ht="15.75" hidden="1" customHeight="1" x14ac:dyDescent="0.2">
      <c r="A9" s="2"/>
      <c r="B9" s="2"/>
      <c r="D9" s="51"/>
      <c r="H9" s="18" t="s">
        <v>36</v>
      </c>
      <c r="I9" s="22"/>
      <c r="J9" s="8"/>
    </row>
    <row r="10" spans="1:15" ht="15.75" hidden="1" customHeight="1" x14ac:dyDescent="0.2">
      <c r="A10" s="2"/>
      <c r="B10" s="35"/>
      <c r="C10" s="56"/>
      <c r="D10" s="53"/>
      <c r="E10" s="57"/>
      <c r="F10" s="24"/>
      <c r="G10" s="14"/>
      <c r="H10" s="14"/>
      <c r="I10" s="36"/>
      <c r="J10" s="34"/>
    </row>
    <row r="11" spans="1:15" ht="24" customHeight="1" x14ac:dyDescent="0.2">
      <c r="A11" s="2"/>
      <c r="B11" s="31" t="s">
        <v>20</v>
      </c>
      <c r="D11" s="88"/>
      <c r="E11" s="88"/>
      <c r="F11" s="88"/>
      <c r="G11" s="88"/>
      <c r="H11" s="18" t="s">
        <v>42</v>
      </c>
      <c r="I11" s="22"/>
      <c r="J11" s="8"/>
    </row>
    <row r="12" spans="1:15" ht="15.75" customHeight="1" x14ac:dyDescent="0.2">
      <c r="A12" s="2"/>
      <c r="B12" s="28"/>
      <c r="C12" s="55"/>
      <c r="D12" s="93"/>
      <c r="E12" s="93"/>
      <c r="F12" s="93"/>
      <c r="G12" s="93"/>
      <c r="H12" s="18" t="s">
        <v>36</v>
      </c>
      <c r="I12" s="22"/>
      <c r="J12" s="8"/>
    </row>
    <row r="13" spans="1:15" ht="15.75" customHeight="1" x14ac:dyDescent="0.2">
      <c r="A13" s="2"/>
      <c r="B13" s="29"/>
      <c r="C13" s="56"/>
      <c r="D13" s="53"/>
      <c r="E13" s="94"/>
      <c r="F13" s="95"/>
      <c r="G13" s="95"/>
      <c r="H13" s="19"/>
      <c r="I13" s="23"/>
      <c r="J13" s="34"/>
    </row>
    <row r="14" spans="1:15" ht="24" customHeight="1" x14ac:dyDescent="0.2">
      <c r="A14" s="2"/>
      <c r="B14" s="43" t="s">
        <v>22</v>
      </c>
      <c r="C14" s="58"/>
      <c r="D14" s="59"/>
      <c r="E14" s="60"/>
      <c r="F14" s="44"/>
      <c r="G14" s="44"/>
      <c r="H14" s="45"/>
      <c r="I14" s="44"/>
      <c r="J14" s="46"/>
    </row>
    <row r="15" spans="1:15" ht="32.25" customHeight="1" x14ac:dyDescent="0.2">
      <c r="A15" s="2"/>
      <c r="B15" s="35" t="s">
        <v>34</v>
      </c>
      <c r="C15" s="61"/>
      <c r="D15" s="54"/>
      <c r="E15" s="87"/>
      <c r="F15" s="87"/>
      <c r="G15" s="89"/>
      <c r="H15" s="89"/>
      <c r="I15" s="89" t="s">
        <v>31</v>
      </c>
      <c r="J15" s="90"/>
    </row>
    <row r="16" spans="1:15" ht="23.25" customHeight="1" x14ac:dyDescent="0.2">
      <c r="A16" s="194" t="s">
        <v>26</v>
      </c>
      <c r="B16" s="38" t="s">
        <v>26</v>
      </c>
      <c r="C16" s="62"/>
      <c r="D16" s="63"/>
      <c r="E16" s="83"/>
      <c r="F16" s="84"/>
      <c r="G16" s="83"/>
      <c r="H16" s="84"/>
      <c r="I16" s="83">
        <v>170992.44</v>
      </c>
      <c r="J16" s="85"/>
    </row>
    <row r="17" spans="1:10" ht="23.25" customHeight="1" x14ac:dyDescent="0.2">
      <c r="A17" s="194" t="s">
        <v>27</v>
      </c>
      <c r="B17" s="38" t="s">
        <v>27</v>
      </c>
      <c r="C17" s="62"/>
      <c r="D17" s="63"/>
      <c r="E17" s="83"/>
      <c r="F17" s="84"/>
      <c r="G17" s="83"/>
      <c r="H17" s="84"/>
      <c r="I17" s="83">
        <v>1194144.76</v>
      </c>
      <c r="J17" s="85"/>
    </row>
    <row r="18" spans="1:10" ht="23.25" customHeight="1" x14ac:dyDescent="0.2">
      <c r="A18" s="194" t="s">
        <v>28</v>
      </c>
      <c r="B18" s="38" t="s">
        <v>28</v>
      </c>
      <c r="C18" s="62"/>
      <c r="D18" s="63"/>
      <c r="E18" s="83"/>
      <c r="F18" s="84"/>
      <c r="G18" s="83"/>
      <c r="H18" s="84"/>
      <c r="I18" s="83">
        <v>0</v>
      </c>
      <c r="J18" s="85"/>
    </row>
    <row r="19" spans="1:10" ht="23.25" customHeight="1" x14ac:dyDescent="0.2">
      <c r="A19" s="194" t="s">
        <v>65</v>
      </c>
      <c r="B19" s="38" t="s">
        <v>29</v>
      </c>
      <c r="C19" s="62"/>
      <c r="D19" s="63"/>
      <c r="E19" s="83"/>
      <c r="F19" s="84"/>
      <c r="G19" s="83"/>
      <c r="H19" s="84"/>
      <c r="I19" s="83">
        <v>0</v>
      </c>
      <c r="J19" s="85"/>
    </row>
    <row r="20" spans="1:10" ht="23.25" customHeight="1" x14ac:dyDescent="0.2">
      <c r="A20" s="194" t="s">
        <v>66</v>
      </c>
      <c r="B20" s="38" t="s">
        <v>30</v>
      </c>
      <c r="C20" s="62"/>
      <c r="D20" s="63"/>
      <c r="E20" s="83"/>
      <c r="F20" s="84"/>
      <c r="G20" s="83"/>
      <c r="H20" s="84"/>
      <c r="I20" s="83">
        <v>0</v>
      </c>
      <c r="J20" s="85"/>
    </row>
    <row r="21" spans="1:10" ht="23.25" customHeight="1" x14ac:dyDescent="0.2">
      <c r="A21" s="2"/>
      <c r="B21" s="48" t="s">
        <v>31</v>
      </c>
      <c r="C21" s="64"/>
      <c r="D21" s="65"/>
      <c r="E21" s="91"/>
      <c r="F21" s="92"/>
      <c r="G21" s="91"/>
      <c r="H21" s="92"/>
      <c r="I21" s="91">
        <f>SUM(I16:J20)</f>
        <v>1365137.2</v>
      </c>
      <c r="J21" s="106"/>
    </row>
    <row r="22" spans="1:10" ht="33" customHeight="1" x14ac:dyDescent="0.2">
      <c r="A22" s="2"/>
      <c r="B22" s="42" t="s">
        <v>35</v>
      </c>
      <c r="C22" s="62"/>
      <c r="D22" s="63"/>
      <c r="E22" s="66"/>
      <c r="F22" s="39"/>
      <c r="G22" s="33"/>
      <c r="H22" s="33"/>
      <c r="I22" s="33"/>
      <c r="J22" s="40"/>
    </row>
    <row r="23" spans="1:10" ht="23.25" customHeight="1" x14ac:dyDescent="0.2">
      <c r="A23" s="2"/>
      <c r="B23" s="38" t="s">
        <v>13</v>
      </c>
      <c r="C23" s="62"/>
      <c r="D23" s="63"/>
      <c r="E23" s="67">
        <v>12</v>
      </c>
      <c r="F23" s="39" t="s">
        <v>0</v>
      </c>
      <c r="G23" s="104">
        <v>1365137.2</v>
      </c>
      <c r="H23" s="105"/>
      <c r="I23" s="105"/>
      <c r="J23" s="40" t="str">
        <f t="shared" ref="J23:J28" si="0">Mena</f>
        <v>CZK</v>
      </c>
    </row>
    <row r="24" spans="1:10" ht="23.25" customHeight="1" x14ac:dyDescent="0.2">
      <c r="A24" s="2"/>
      <c r="B24" s="38" t="s">
        <v>14</v>
      </c>
      <c r="C24" s="62"/>
      <c r="D24" s="63"/>
      <c r="E24" s="67">
        <f>SazbaDPH1</f>
        <v>12</v>
      </c>
      <c r="F24" s="39" t="s">
        <v>0</v>
      </c>
      <c r="G24" s="102">
        <v>163816.46</v>
      </c>
      <c r="H24" s="103"/>
      <c r="I24" s="103"/>
      <c r="J24" s="40" t="str">
        <f t="shared" si="0"/>
        <v>CZK</v>
      </c>
    </row>
    <row r="25" spans="1:10" ht="23.25" customHeight="1" x14ac:dyDescent="0.2">
      <c r="A25" s="2"/>
      <c r="B25" s="38" t="s">
        <v>15</v>
      </c>
      <c r="C25" s="62"/>
      <c r="D25" s="63"/>
      <c r="E25" s="67">
        <v>21</v>
      </c>
      <c r="F25" s="39" t="s">
        <v>0</v>
      </c>
      <c r="G25" s="104">
        <v>0</v>
      </c>
      <c r="H25" s="105"/>
      <c r="I25" s="105"/>
      <c r="J25" s="40" t="str">
        <f t="shared" si="0"/>
        <v>CZK</v>
      </c>
    </row>
    <row r="26" spans="1:10" ht="23.25" customHeight="1" x14ac:dyDescent="0.2">
      <c r="A26" s="2"/>
      <c r="B26" s="32" t="s">
        <v>16</v>
      </c>
      <c r="C26" s="68"/>
      <c r="D26" s="54"/>
      <c r="E26" s="69">
        <f>SazbaDPH2</f>
        <v>21</v>
      </c>
      <c r="F26" s="30" t="s">
        <v>0</v>
      </c>
      <c r="G26" s="80">
        <v>0</v>
      </c>
      <c r="H26" s="81"/>
      <c r="I26" s="81"/>
      <c r="J26" s="37" t="str">
        <f t="shared" si="0"/>
        <v>CZK</v>
      </c>
    </row>
    <row r="27" spans="1:10" ht="23.25" customHeight="1" thickBot="1" x14ac:dyDescent="0.25">
      <c r="A27" s="2"/>
      <c r="B27" s="31" t="s">
        <v>5</v>
      </c>
      <c r="C27" s="70"/>
      <c r="D27" s="71"/>
      <c r="E27" s="70"/>
      <c r="F27" s="16"/>
      <c r="G27" s="82">
        <v>0</v>
      </c>
      <c r="H27" s="82"/>
      <c r="I27" s="82"/>
      <c r="J27" s="41" t="str">
        <f t="shared" si="0"/>
        <v>CZK</v>
      </c>
    </row>
    <row r="28" spans="1:10" ht="27.75" hidden="1" customHeight="1" thickBot="1" x14ac:dyDescent="0.25">
      <c r="A28" s="2"/>
      <c r="B28" s="163" t="s">
        <v>25</v>
      </c>
      <c r="C28" s="164"/>
      <c r="D28" s="164"/>
      <c r="E28" s="165"/>
      <c r="F28" s="166"/>
      <c r="G28" s="167">
        <v>1365137.2</v>
      </c>
      <c r="H28" s="168"/>
      <c r="I28" s="168"/>
      <c r="J28" s="169" t="str">
        <f t="shared" si="0"/>
        <v>CZK</v>
      </c>
    </row>
    <row r="29" spans="1:10" ht="27.75" customHeight="1" thickBot="1" x14ac:dyDescent="0.25">
      <c r="A29" s="2"/>
      <c r="B29" s="163" t="s">
        <v>37</v>
      </c>
      <c r="C29" s="170"/>
      <c r="D29" s="170"/>
      <c r="E29" s="170"/>
      <c r="F29" s="171"/>
      <c r="G29" s="167">
        <v>1528953.66</v>
      </c>
      <c r="H29" s="167"/>
      <c r="I29" s="167"/>
      <c r="J29" s="172" t="s">
        <v>53</v>
      </c>
    </row>
    <row r="30" spans="1:10" ht="12.75" customHeight="1" x14ac:dyDescent="0.2">
      <c r="A30" s="2"/>
      <c r="B30" s="2"/>
      <c r="J30" s="9"/>
    </row>
    <row r="31" spans="1:10" ht="30" customHeight="1" x14ac:dyDescent="0.2">
      <c r="A31" s="2"/>
      <c r="B31" s="2"/>
      <c r="J31" s="9"/>
    </row>
    <row r="32" spans="1:10" ht="18.75" customHeight="1" x14ac:dyDescent="0.2">
      <c r="A32" s="2"/>
      <c r="B32" s="17"/>
      <c r="C32" s="72" t="s">
        <v>12</v>
      </c>
      <c r="D32" s="73"/>
      <c r="E32" s="73"/>
      <c r="F32" s="15" t="s">
        <v>11</v>
      </c>
      <c r="G32" s="26"/>
      <c r="H32" s="27"/>
      <c r="I32" s="26"/>
      <c r="J32" s="9"/>
    </row>
    <row r="33" spans="1:10" ht="47.25" customHeight="1" x14ac:dyDescent="0.2">
      <c r="A33" s="2"/>
      <c r="B33" s="2"/>
      <c r="J33" s="9"/>
    </row>
    <row r="34" spans="1:10" s="21" customFormat="1" ht="18.75" customHeight="1" x14ac:dyDescent="0.2">
      <c r="A34" s="20"/>
      <c r="B34" s="20"/>
      <c r="C34" s="74"/>
      <c r="D34" s="107"/>
      <c r="E34" s="108"/>
      <c r="G34" s="109"/>
      <c r="H34" s="110"/>
      <c r="I34" s="110"/>
      <c r="J34" s="25"/>
    </row>
    <row r="35" spans="1:10" ht="12.75" customHeight="1" x14ac:dyDescent="0.2">
      <c r="A35" s="2"/>
      <c r="B35" s="2"/>
      <c r="D35" s="101" t="s">
        <v>2</v>
      </c>
      <c r="E35" s="101"/>
      <c r="H35" s="10" t="s">
        <v>3</v>
      </c>
      <c r="J35" s="9"/>
    </row>
    <row r="36" spans="1:10" ht="13.5" customHeight="1" thickBot="1" x14ac:dyDescent="0.25">
      <c r="A36" s="11"/>
      <c r="B36" s="11"/>
      <c r="C36" s="75"/>
      <c r="D36" s="75"/>
      <c r="E36" s="75"/>
      <c r="F36" s="12"/>
      <c r="G36" s="12"/>
      <c r="H36" s="12"/>
      <c r="I36" s="12"/>
      <c r="J36" s="13"/>
    </row>
    <row r="37" spans="1:10" ht="27" hidden="1" customHeight="1" x14ac:dyDescent="0.2">
      <c r="B37" s="135" t="s">
        <v>17</v>
      </c>
      <c r="C37" s="136"/>
      <c r="D37" s="136"/>
      <c r="E37" s="136"/>
      <c r="F37" s="137"/>
      <c r="G37" s="137"/>
      <c r="H37" s="137"/>
      <c r="I37" s="137"/>
      <c r="J37" s="138"/>
    </row>
    <row r="38" spans="1:10" ht="25.5" hidden="1" customHeight="1" x14ac:dyDescent="0.2">
      <c r="A38" s="134" t="s">
        <v>39</v>
      </c>
      <c r="B38" s="139" t="s">
        <v>18</v>
      </c>
      <c r="C38" s="140" t="s">
        <v>6</v>
      </c>
      <c r="D38" s="140"/>
      <c r="E38" s="140"/>
      <c r="F38" s="141" t="str">
        <f>B23</f>
        <v>Základ pro sníženou DPH</v>
      </c>
      <c r="G38" s="141" t="str">
        <f>B25</f>
        <v>Základ pro základní DPH</v>
      </c>
      <c r="H38" s="142" t="s">
        <v>19</v>
      </c>
      <c r="I38" s="142" t="s">
        <v>1</v>
      </c>
      <c r="J38" s="143" t="s">
        <v>0</v>
      </c>
    </row>
    <row r="39" spans="1:10" ht="25.5" hidden="1" customHeight="1" x14ac:dyDescent="0.2">
      <c r="A39" s="134">
        <v>1</v>
      </c>
      <c r="B39" s="144" t="s">
        <v>51</v>
      </c>
      <c r="C39" s="145"/>
      <c r="D39" s="145"/>
      <c r="E39" s="145"/>
      <c r="F39" s="146">
        <v>1365137.2</v>
      </c>
      <c r="G39" s="147">
        <v>0</v>
      </c>
      <c r="H39" s="148">
        <v>163816.46</v>
      </c>
      <c r="I39" s="148">
        <v>1528953.66</v>
      </c>
      <c r="J39" s="149">
        <f>IF(_xlfn.SINGLE(CenaCelkemVypocet)=0,"",I39/_xlfn.SINGLE(CenaCelkemVypocet)*100)</f>
        <v>100</v>
      </c>
    </row>
    <row r="40" spans="1:10" ht="25.5" hidden="1" customHeight="1" x14ac:dyDescent="0.2">
      <c r="A40" s="134">
        <v>2</v>
      </c>
      <c r="B40" s="150" t="s">
        <v>45</v>
      </c>
      <c r="C40" s="151" t="s">
        <v>46</v>
      </c>
      <c r="D40" s="151"/>
      <c r="E40" s="151"/>
      <c r="F40" s="152">
        <v>1365137.2</v>
      </c>
      <c r="G40" s="153">
        <v>0</v>
      </c>
      <c r="H40" s="153">
        <v>163816.46</v>
      </c>
      <c r="I40" s="153">
        <v>1528953.66</v>
      </c>
      <c r="J40" s="154">
        <f>IF(_xlfn.SINGLE(CenaCelkemVypocet)=0,"",I40/_xlfn.SINGLE(CenaCelkemVypocet)*100)</f>
        <v>100</v>
      </c>
    </row>
    <row r="41" spans="1:10" ht="25.5" hidden="1" customHeight="1" x14ac:dyDescent="0.2">
      <c r="A41" s="134">
        <v>3</v>
      </c>
      <c r="B41" s="155" t="s">
        <v>43</v>
      </c>
      <c r="C41" s="145" t="s">
        <v>44</v>
      </c>
      <c r="D41" s="145"/>
      <c r="E41" s="145"/>
      <c r="F41" s="156">
        <v>1365137.2</v>
      </c>
      <c r="G41" s="148">
        <v>0</v>
      </c>
      <c r="H41" s="148">
        <v>163816.46</v>
      </c>
      <c r="I41" s="148">
        <v>1528953.66</v>
      </c>
      <c r="J41" s="149">
        <f>IF(_xlfn.SINGLE(CenaCelkemVypocet)=0,"",I41/_xlfn.SINGLE(CenaCelkemVypocet)*100)</f>
        <v>100</v>
      </c>
    </row>
    <row r="42" spans="1:10" ht="25.5" hidden="1" customHeight="1" x14ac:dyDescent="0.2">
      <c r="A42" s="134"/>
      <c r="B42" s="157" t="s">
        <v>52</v>
      </c>
      <c r="C42" s="158"/>
      <c r="D42" s="158"/>
      <c r="E42" s="159"/>
      <c r="F42" s="160">
        <f>SUMIF(A39:A41,"=1",F39:F41)</f>
        <v>1365137.2</v>
      </c>
      <c r="G42" s="161">
        <f>SUMIF(A39:A41,"=1",G39:G41)</f>
        <v>0</v>
      </c>
      <c r="H42" s="161">
        <f>SUMIF(A39:A41,"=1",H39:H41)</f>
        <v>163816.46</v>
      </c>
      <c r="I42" s="161">
        <f>SUMIF(A39:A41,"=1",I39:I41)</f>
        <v>1528953.66</v>
      </c>
      <c r="J42" s="162">
        <f>SUMIF(A39:A41,"=1",J39:J41)</f>
        <v>100</v>
      </c>
    </row>
    <row r="46" spans="1:10" ht="15.75" x14ac:dyDescent="0.25">
      <c r="B46" s="173" t="s">
        <v>54</v>
      </c>
    </row>
    <row r="48" spans="1:10" ht="25.5" customHeight="1" x14ac:dyDescent="0.2">
      <c r="A48" s="175"/>
      <c r="B48" s="178" t="s">
        <v>18</v>
      </c>
      <c r="C48" s="178" t="s">
        <v>6</v>
      </c>
      <c r="D48" s="179"/>
      <c r="E48" s="179"/>
      <c r="F48" s="180" t="s">
        <v>55</v>
      </c>
      <c r="G48" s="180"/>
      <c r="H48" s="180"/>
      <c r="I48" s="180" t="s">
        <v>31</v>
      </c>
      <c r="J48" s="180" t="s">
        <v>0</v>
      </c>
    </row>
    <row r="49" spans="1:10" ht="36.75" customHeight="1" x14ac:dyDescent="0.2">
      <c r="A49" s="176"/>
      <c r="B49" s="181" t="s">
        <v>56</v>
      </c>
      <c r="C49" s="182" t="s">
        <v>57</v>
      </c>
      <c r="D49" s="183"/>
      <c r="E49" s="183"/>
      <c r="F49" s="192" t="s">
        <v>26</v>
      </c>
      <c r="G49" s="184"/>
      <c r="H49" s="184"/>
      <c r="I49" s="184">
        <v>35952</v>
      </c>
      <c r="J49" s="189">
        <f>IF(I53=0,"",I49/I53*100)</f>
        <v>2.6335814451470521</v>
      </c>
    </row>
    <row r="50" spans="1:10" ht="36.75" customHeight="1" x14ac:dyDescent="0.2">
      <c r="A50" s="176"/>
      <c r="B50" s="181" t="s">
        <v>58</v>
      </c>
      <c r="C50" s="182" t="s">
        <v>59</v>
      </c>
      <c r="D50" s="183"/>
      <c r="E50" s="183"/>
      <c r="F50" s="192" t="s">
        <v>26</v>
      </c>
      <c r="G50" s="184"/>
      <c r="H50" s="184"/>
      <c r="I50" s="184">
        <v>32323.200000000001</v>
      </c>
      <c r="J50" s="189">
        <f>IF(I53=0,"",I50/I53*100)</f>
        <v>2.3677620095621159</v>
      </c>
    </row>
    <row r="51" spans="1:10" ht="36.75" customHeight="1" x14ac:dyDescent="0.2">
      <c r="A51" s="176"/>
      <c r="B51" s="181" t="s">
        <v>60</v>
      </c>
      <c r="C51" s="182" t="s">
        <v>61</v>
      </c>
      <c r="D51" s="183"/>
      <c r="E51" s="183"/>
      <c r="F51" s="192" t="s">
        <v>27</v>
      </c>
      <c r="G51" s="184"/>
      <c r="H51" s="184"/>
      <c r="I51" s="184">
        <v>1194144.76</v>
      </c>
      <c r="J51" s="189">
        <f>IF(I53=0,"",I51/I53*100)</f>
        <v>87.474340308065749</v>
      </c>
    </row>
    <row r="52" spans="1:10" ht="36.75" customHeight="1" x14ac:dyDescent="0.2">
      <c r="A52" s="176"/>
      <c r="B52" s="181" t="s">
        <v>62</v>
      </c>
      <c r="C52" s="182" t="s">
        <v>63</v>
      </c>
      <c r="D52" s="183"/>
      <c r="E52" s="183"/>
      <c r="F52" s="192" t="s">
        <v>64</v>
      </c>
      <c r="G52" s="184"/>
      <c r="H52" s="184"/>
      <c r="I52" s="184">
        <v>102717.24</v>
      </c>
      <c r="J52" s="189">
        <f>IF(I53=0,"",I52/I53*100)</f>
        <v>7.5243162372250945</v>
      </c>
    </row>
    <row r="53" spans="1:10" ht="25.5" customHeight="1" x14ac:dyDescent="0.2">
      <c r="A53" s="177"/>
      <c r="B53" s="185" t="s">
        <v>1</v>
      </c>
      <c r="C53" s="186"/>
      <c r="D53" s="187"/>
      <c r="E53" s="187"/>
      <c r="F53" s="193"/>
      <c r="G53" s="188"/>
      <c r="H53" s="188"/>
      <c r="I53" s="188">
        <f>SUM(I49:I52)</f>
        <v>1365137.2</v>
      </c>
      <c r="J53" s="190">
        <f>SUM(J49:J52)</f>
        <v>100.00000000000001</v>
      </c>
    </row>
    <row r="54" spans="1:10" x14ac:dyDescent="0.2">
      <c r="F54" s="133"/>
      <c r="G54" s="133"/>
      <c r="H54" s="133"/>
      <c r="I54" s="133"/>
      <c r="J54" s="191"/>
    </row>
    <row r="55" spans="1:10" x14ac:dyDescent="0.2">
      <c r="F55" s="133"/>
      <c r="G55" s="133"/>
      <c r="H55" s="133"/>
      <c r="I55" s="133"/>
      <c r="J55" s="191"/>
    </row>
    <row r="56" spans="1:10" x14ac:dyDescent="0.2">
      <c r="F56" s="133"/>
      <c r="G56" s="133"/>
      <c r="H56" s="133"/>
      <c r="I56" s="133"/>
      <c r="J56" s="191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49">
    <mergeCell ref="C50:E50"/>
    <mergeCell ref="C51:E51"/>
    <mergeCell ref="C52:E52"/>
    <mergeCell ref="C39:E39"/>
    <mergeCell ref="C40:E40"/>
    <mergeCell ref="C41:E41"/>
    <mergeCell ref="B42:E42"/>
    <mergeCell ref="C49:E49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1" manualBreakCount="1">
    <brk id="36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RowHeight="12.75" x14ac:dyDescent="0.2"/>
  <cols>
    <col min="1" max="1" width="4.28515625" style="3" customWidth="1"/>
    <col min="2" max="2" width="14.42578125" style="3" customWidth="1"/>
    <col min="3" max="3" width="38.28515625" style="7" customWidth="1"/>
    <col min="4" max="4" width="4.5703125" style="3" customWidth="1"/>
    <col min="5" max="5" width="10.5703125" style="3" customWidth="1"/>
    <col min="6" max="6" width="9.85546875" style="3" customWidth="1"/>
    <col min="7" max="7" width="12.7109375" style="3" customWidth="1"/>
    <col min="8" max="16384" width="9.140625" style="3"/>
  </cols>
  <sheetData>
    <row r="1" spans="1:7" ht="15.75" x14ac:dyDescent="0.2">
      <c r="A1" s="111" t="s">
        <v>7</v>
      </c>
      <c r="B1" s="111"/>
      <c r="C1" s="112"/>
      <c r="D1" s="111"/>
      <c r="E1" s="111"/>
      <c r="F1" s="111"/>
      <c r="G1" s="111"/>
    </row>
    <row r="2" spans="1:7" ht="24.95" customHeight="1" x14ac:dyDescent="0.2">
      <c r="A2" s="50" t="s">
        <v>8</v>
      </c>
      <c r="B2" s="49"/>
      <c r="C2" s="113"/>
      <c r="D2" s="113"/>
      <c r="E2" s="113"/>
      <c r="F2" s="113"/>
      <c r="G2" s="114"/>
    </row>
    <row r="3" spans="1:7" ht="24.95" customHeight="1" x14ac:dyDescent="0.2">
      <c r="A3" s="50" t="s">
        <v>9</v>
      </c>
      <c r="B3" s="49"/>
      <c r="C3" s="113"/>
      <c r="D3" s="113"/>
      <c r="E3" s="113"/>
      <c r="F3" s="113"/>
      <c r="G3" s="114"/>
    </row>
    <row r="4" spans="1:7" ht="24.95" customHeight="1" x14ac:dyDescent="0.2">
      <c r="A4" s="50" t="s">
        <v>10</v>
      </c>
      <c r="B4" s="49"/>
      <c r="C4" s="113"/>
      <c r="D4" s="113"/>
      <c r="E4" s="113"/>
      <c r="F4" s="113"/>
      <c r="G4" s="114"/>
    </row>
    <row r="5" spans="1:7" x14ac:dyDescent="0.2">
      <c r="B5" s="4"/>
      <c r="C5" s="5"/>
      <c r="D5" s="6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CF0B4-47D1-40F9-AC29-180AB4F2EC8A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x14ac:dyDescent="0.2"/>
  <cols>
    <col min="1" max="1" width="3.42578125" customWidth="1"/>
    <col min="2" max="2" width="12.5703125" style="174" customWidth="1"/>
    <col min="3" max="3" width="38.28515625" style="174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195" t="s">
        <v>7</v>
      </c>
      <c r="B1" s="195"/>
      <c r="C1" s="195"/>
      <c r="D1" s="195"/>
      <c r="E1" s="195"/>
      <c r="F1" s="195"/>
      <c r="G1" s="195"/>
      <c r="AG1" t="s">
        <v>67</v>
      </c>
    </row>
    <row r="2" spans="1:60" ht="24.95" customHeight="1" x14ac:dyDescent="0.2">
      <c r="A2" s="196" t="s">
        <v>8</v>
      </c>
      <c r="B2" s="49" t="s">
        <v>49</v>
      </c>
      <c r="C2" s="199" t="s">
        <v>50</v>
      </c>
      <c r="D2" s="197"/>
      <c r="E2" s="197"/>
      <c r="F2" s="197"/>
      <c r="G2" s="198"/>
      <c r="AG2" t="s">
        <v>68</v>
      </c>
    </row>
    <row r="3" spans="1:60" ht="24.95" customHeight="1" x14ac:dyDescent="0.2">
      <c r="A3" s="196" t="s">
        <v>9</v>
      </c>
      <c r="B3" s="49" t="s">
        <v>45</v>
      </c>
      <c r="C3" s="199" t="s">
        <v>46</v>
      </c>
      <c r="D3" s="197"/>
      <c r="E3" s="197"/>
      <c r="F3" s="197"/>
      <c r="G3" s="198"/>
      <c r="AC3" s="174" t="s">
        <v>68</v>
      </c>
      <c r="AG3" t="s">
        <v>69</v>
      </c>
    </row>
    <row r="4" spans="1:60" ht="24.95" customHeight="1" x14ac:dyDescent="0.2">
      <c r="A4" s="200" t="s">
        <v>10</v>
      </c>
      <c r="B4" s="201" t="s">
        <v>43</v>
      </c>
      <c r="C4" s="202" t="s">
        <v>44</v>
      </c>
      <c r="D4" s="203"/>
      <c r="E4" s="203"/>
      <c r="F4" s="203"/>
      <c r="G4" s="204"/>
      <c r="AG4" t="s">
        <v>70</v>
      </c>
    </row>
    <row r="5" spans="1:60" x14ac:dyDescent="0.2">
      <c r="D5" s="10"/>
    </row>
    <row r="6" spans="1:60" ht="38.25" x14ac:dyDescent="0.2">
      <c r="A6" s="206" t="s">
        <v>71</v>
      </c>
      <c r="B6" s="208" t="s">
        <v>72</v>
      </c>
      <c r="C6" s="208" t="s">
        <v>73</v>
      </c>
      <c r="D6" s="207" t="s">
        <v>74</v>
      </c>
      <c r="E6" s="206" t="s">
        <v>75</v>
      </c>
      <c r="F6" s="205" t="s">
        <v>76</v>
      </c>
      <c r="G6" s="206" t="s">
        <v>31</v>
      </c>
      <c r="H6" s="209" t="s">
        <v>32</v>
      </c>
      <c r="I6" s="209" t="s">
        <v>77</v>
      </c>
      <c r="J6" s="209" t="s">
        <v>33</v>
      </c>
      <c r="K6" s="209" t="s">
        <v>78</v>
      </c>
      <c r="L6" s="209" t="s">
        <v>79</v>
      </c>
      <c r="M6" s="209" t="s">
        <v>80</v>
      </c>
      <c r="N6" s="209" t="s">
        <v>81</v>
      </c>
      <c r="O6" s="209" t="s">
        <v>82</v>
      </c>
      <c r="P6" s="209" t="s">
        <v>83</v>
      </c>
      <c r="Q6" s="209" t="s">
        <v>84</v>
      </c>
      <c r="R6" s="209" t="s">
        <v>85</v>
      </c>
      <c r="S6" s="209" t="s">
        <v>86</v>
      </c>
      <c r="T6" s="209" t="s">
        <v>87</v>
      </c>
      <c r="U6" s="209" t="s">
        <v>88</v>
      </c>
      <c r="V6" s="209" t="s">
        <v>89</v>
      </c>
      <c r="W6" s="209" t="s">
        <v>90</v>
      </c>
      <c r="X6" s="209" t="s">
        <v>91</v>
      </c>
      <c r="Y6" s="209" t="s">
        <v>92</v>
      </c>
    </row>
    <row r="7" spans="1:60" hidden="1" x14ac:dyDescent="0.2">
      <c r="A7" s="3"/>
      <c r="B7" s="4"/>
      <c r="C7" s="4"/>
      <c r="D7" s="6"/>
      <c r="E7" s="211"/>
      <c r="F7" s="212"/>
      <c r="G7" s="212"/>
      <c r="H7" s="212"/>
      <c r="I7" s="212"/>
      <c r="J7" s="212"/>
      <c r="K7" s="212"/>
      <c r="L7" s="212"/>
      <c r="M7" s="212"/>
      <c r="N7" s="211"/>
      <c r="O7" s="211"/>
      <c r="P7" s="211"/>
      <c r="Q7" s="211"/>
      <c r="R7" s="212"/>
      <c r="S7" s="212"/>
      <c r="T7" s="212"/>
      <c r="U7" s="212"/>
      <c r="V7" s="212"/>
      <c r="W7" s="212"/>
      <c r="X7" s="212"/>
      <c r="Y7" s="212"/>
    </row>
    <row r="8" spans="1:60" x14ac:dyDescent="0.2">
      <c r="A8" s="217" t="s">
        <v>93</v>
      </c>
      <c r="B8" s="218" t="s">
        <v>56</v>
      </c>
      <c r="C8" s="235" t="s">
        <v>57</v>
      </c>
      <c r="D8" s="219"/>
      <c r="E8" s="220"/>
      <c r="F8" s="221"/>
      <c r="G8" s="222">
        <v>35952</v>
      </c>
      <c r="H8" s="216"/>
      <c r="I8" s="216">
        <v>4958.24</v>
      </c>
      <c r="J8" s="216"/>
      <c r="K8" s="216">
        <v>30993.759999999998</v>
      </c>
      <c r="L8" s="216"/>
      <c r="M8" s="216"/>
      <c r="N8" s="215"/>
      <c r="O8" s="215"/>
      <c r="P8" s="215"/>
      <c r="Q8" s="215"/>
      <c r="R8" s="216"/>
      <c r="S8" s="216"/>
      <c r="T8" s="216"/>
      <c r="U8" s="216"/>
      <c r="V8" s="216"/>
      <c r="W8" s="216"/>
      <c r="X8" s="216"/>
      <c r="Y8" s="216"/>
      <c r="AG8" t="s">
        <v>94</v>
      </c>
    </row>
    <row r="9" spans="1:60" ht="22.5" x14ac:dyDescent="0.2">
      <c r="A9" s="229">
        <v>1</v>
      </c>
      <c r="B9" s="230" t="s">
        <v>95</v>
      </c>
      <c r="C9" s="236" t="s">
        <v>96</v>
      </c>
      <c r="D9" s="231" t="s">
        <v>97</v>
      </c>
      <c r="E9" s="232">
        <v>56</v>
      </c>
      <c r="F9" s="233">
        <v>642</v>
      </c>
      <c r="G9" s="234">
        <v>35952</v>
      </c>
      <c r="H9" s="214">
        <v>88.54</v>
      </c>
      <c r="I9" s="214">
        <v>4958.2400000000007</v>
      </c>
      <c r="J9" s="214">
        <v>553.46</v>
      </c>
      <c r="K9" s="214">
        <v>30993.760000000002</v>
      </c>
      <c r="L9" s="214">
        <v>12</v>
      </c>
      <c r="M9" s="214">
        <v>40266.240000000005</v>
      </c>
      <c r="N9" s="213">
        <v>5.203E-2</v>
      </c>
      <c r="O9" s="213">
        <v>2.9136799999999998</v>
      </c>
      <c r="P9" s="213">
        <v>0</v>
      </c>
      <c r="Q9" s="213">
        <v>0</v>
      </c>
      <c r="R9" s="214"/>
      <c r="S9" s="214" t="s">
        <v>98</v>
      </c>
      <c r="T9" s="214" t="s">
        <v>98</v>
      </c>
      <c r="U9" s="214">
        <v>1.006</v>
      </c>
      <c r="V9" s="214">
        <v>56.335999999999999</v>
      </c>
      <c r="W9" s="214"/>
      <c r="X9" s="214" t="s">
        <v>99</v>
      </c>
      <c r="Y9" s="214" t="s">
        <v>100</v>
      </c>
      <c r="Z9" s="210"/>
      <c r="AA9" s="210"/>
      <c r="AB9" s="210"/>
      <c r="AC9" s="210"/>
      <c r="AD9" s="210"/>
      <c r="AE9" s="210"/>
      <c r="AF9" s="210"/>
      <c r="AG9" s="210" t="s">
        <v>101</v>
      </c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x14ac:dyDescent="0.2">
      <c r="A10" s="217" t="s">
        <v>93</v>
      </c>
      <c r="B10" s="218" t="s">
        <v>58</v>
      </c>
      <c r="C10" s="235" t="s">
        <v>59</v>
      </c>
      <c r="D10" s="219"/>
      <c r="E10" s="220"/>
      <c r="F10" s="221"/>
      <c r="G10" s="222">
        <v>32323.200000000001</v>
      </c>
      <c r="H10" s="216"/>
      <c r="I10" s="216">
        <v>3394.81</v>
      </c>
      <c r="J10" s="216"/>
      <c r="K10" s="216">
        <v>28928.39</v>
      </c>
      <c r="L10" s="216"/>
      <c r="M10" s="216"/>
      <c r="N10" s="215"/>
      <c r="O10" s="215"/>
      <c r="P10" s="215"/>
      <c r="Q10" s="215"/>
      <c r="R10" s="216"/>
      <c r="S10" s="216"/>
      <c r="T10" s="216"/>
      <c r="U10" s="216"/>
      <c r="V10" s="216"/>
      <c r="W10" s="216"/>
      <c r="X10" s="216"/>
      <c r="Y10" s="216"/>
      <c r="AG10" t="s">
        <v>94</v>
      </c>
    </row>
    <row r="11" spans="1:60" ht="22.5" x14ac:dyDescent="0.2">
      <c r="A11" s="229">
        <v>2</v>
      </c>
      <c r="B11" s="230" t="s">
        <v>102</v>
      </c>
      <c r="C11" s="236" t="s">
        <v>103</v>
      </c>
      <c r="D11" s="231" t="s">
        <v>104</v>
      </c>
      <c r="E11" s="232">
        <v>174.72</v>
      </c>
      <c r="F11" s="233">
        <v>185</v>
      </c>
      <c r="G11" s="234">
        <v>32323.200000000001</v>
      </c>
      <c r="H11" s="214">
        <v>19.43</v>
      </c>
      <c r="I11" s="214">
        <v>3394.8096</v>
      </c>
      <c r="J11" s="214">
        <v>165.57</v>
      </c>
      <c r="K11" s="214">
        <v>28928.3904</v>
      </c>
      <c r="L11" s="214">
        <v>12</v>
      </c>
      <c r="M11" s="214">
        <v>36201.984000000004</v>
      </c>
      <c r="N11" s="213">
        <v>6.7000000000000002E-4</v>
      </c>
      <c r="O11" s="213">
        <v>0.1170624</v>
      </c>
      <c r="P11" s="213">
        <v>0.1</v>
      </c>
      <c r="Q11" s="213">
        <v>17.472000000000001</v>
      </c>
      <c r="R11" s="214"/>
      <c r="S11" s="214" t="s">
        <v>98</v>
      </c>
      <c r="T11" s="214" t="s">
        <v>98</v>
      </c>
      <c r="U11" s="214">
        <v>0.36</v>
      </c>
      <c r="V11" s="214">
        <v>62.8992</v>
      </c>
      <c r="W11" s="214"/>
      <c r="X11" s="214" t="s">
        <v>99</v>
      </c>
      <c r="Y11" s="214" t="s">
        <v>100</v>
      </c>
      <c r="Z11" s="210"/>
      <c r="AA11" s="210"/>
      <c r="AB11" s="210"/>
      <c r="AC11" s="210"/>
      <c r="AD11" s="210"/>
      <c r="AE11" s="210"/>
      <c r="AF11" s="210"/>
      <c r="AG11" s="210" t="s">
        <v>101</v>
      </c>
      <c r="AH11" s="210"/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x14ac:dyDescent="0.2">
      <c r="A12" s="217" t="s">
        <v>93</v>
      </c>
      <c r="B12" s="218" t="s">
        <v>60</v>
      </c>
      <c r="C12" s="235" t="s">
        <v>61</v>
      </c>
      <c r="D12" s="219"/>
      <c r="E12" s="220"/>
      <c r="F12" s="221"/>
      <c r="G12" s="222">
        <v>1194144.76</v>
      </c>
      <c r="H12" s="216"/>
      <c r="I12" s="216">
        <v>0</v>
      </c>
      <c r="J12" s="216"/>
      <c r="K12" s="216">
        <v>1194144.76</v>
      </c>
      <c r="L12" s="216"/>
      <c r="M12" s="216"/>
      <c r="N12" s="215"/>
      <c r="O12" s="215"/>
      <c r="P12" s="215"/>
      <c r="Q12" s="215"/>
      <c r="R12" s="216"/>
      <c r="S12" s="216"/>
      <c r="T12" s="216"/>
      <c r="U12" s="216"/>
      <c r="V12" s="216"/>
      <c r="W12" s="216"/>
      <c r="X12" s="216"/>
      <c r="Y12" s="216"/>
      <c r="AG12" t="s">
        <v>94</v>
      </c>
    </row>
    <row r="13" spans="1:60" x14ac:dyDescent="0.2">
      <c r="A13" s="229">
        <v>3</v>
      </c>
      <c r="B13" s="230" t="s">
        <v>105</v>
      </c>
      <c r="C13" s="236" t="s">
        <v>106</v>
      </c>
      <c r="D13" s="231" t="s">
        <v>107</v>
      </c>
      <c r="E13" s="232">
        <v>6.9603599999999997</v>
      </c>
      <c r="F13" s="233">
        <v>2100</v>
      </c>
      <c r="G13" s="234">
        <v>14616.76</v>
      </c>
      <c r="H13" s="214">
        <v>0</v>
      </c>
      <c r="I13" s="214">
        <v>0</v>
      </c>
      <c r="J13" s="214">
        <v>2100</v>
      </c>
      <c r="K13" s="214">
        <v>14616.755999999999</v>
      </c>
      <c r="L13" s="214">
        <v>12</v>
      </c>
      <c r="M13" s="214">
        <v>16370.771200000001</v>
      </c>
      <c r="N13" s="213">
        <v>0</v>
      </c>
      <c r="O13" s="213">
        <v>0</v>
      </c>
      <c r="P13" s="213">
        <v>0</v>
      </c>
      <c r="Q13" s="213">
        <v>0</v>
      </c>
      <c r="R13" s="214"/>
      <c r="S13" s="214" t="s">
        <v>98</v>
      </c>
      <c r="T13" s="214" t="s">
        <v>108</v>
      </c>
      <c r="U13" s="214">
        <v>4.1550000000000002</v>
      </c>
      <c r="V13" s="214">
        <v>28.920295800000002</v>
      </c>
      <c r="W13" s="214"/>
      <c r="X13" s="214" t="s">
        <v>99</v>
      </c>
      <c r="Y13" s="214" t="s">
        <v>100</v>
      </c>
      <c r="Z13" s="210"/>
      <c r="AA13" s="210"/>
      <c r="AB13" s="210"/>
      <c r="AC13" s="210"/>
      <c r="AD13" s="210"/>
      <c r="AE13" s="210"/>
      <c r="AF13" s="210"/>
      <c r="AG13" s="210" t="s">
        <v>101</v>
      </c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x14ac:dyDescent="0.2">
      <c r="A14" s="229">
        <v>4</v>
      </c>
      <c r="B14" s="230" t="s">
        <v>109</v>
      </c>
      <c r="C14" s="236" t="s">
        <v>110</v>
      </c>
      <c r="D14" s="231" t="s">
        <v>111</v>
      </c>
      <c r="E14" s="232">
        <v>952</v>
      </c>
      <c r="F14" s="233">
        <v>1239</v>
      </c>
      <c r="G14" s="234">
        <v>1179528</v>
      </c>
      <c r="H14" s="214">
        <v>0</v>
      </c>
      <c r="I14" s="214">
        <v>0</v>
      </c>
      <c r="J14" s="214">
        <v>1239</v>
      </c>
      <c r="K14" s="214">
        <v>1179528</v>
      </c>
      <c r="L14" s="214">
        <v>12</v>
      </c>
      <c r="M14" s="214">
        <v>1321071.3600000001</v>
      </c>
      <c r="N14" s="213">
        <v>0</v>
      </c>
      <c r="O14" s="213">
        <v>0</v>
      </c>
      <c r="P14" s="213">
        <v>6.6899999999999998E-3</v>
      </c>
      <c r="Q14" s="213">
        <v>6.3688799999999999</v>
      </c>
      <c r="R14" s="214"/>
      <c r="S14" s="214" t="s">
        <v>98</v>
      </c>
      <c r="T14" s="214" t="s">
        <v>108</v>
      </c>
      <c r="U14" s="214">
        <v>0.19</v>
      </c>
      <c r="V14" s="214">
        <v>180.88</v>
      </c>
      <c r="W14" s="214"/>
      <c r="X14" s="214" t="s">
        <v>99</v>
      </c>
      <c r="Y14" s="214" t="s">
        <v>100</v>
      </c>
      <c r="Z14" s="210"/>
      <c r="AA14" s="210"/>
      <c r="AB14" s="210"/>
      <c r="AC14" s="210"/>
      <c r="AD14" s="210"/>
      <c r="AE14" s="210"/>
      <c r="AF14" s="210"/>
      <c r="AG14" s="210" t="s">
        <v>112</v>
      </c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x14ac:dyDescent="0.2">
      <c r="A15" s="217" t="s">
        <v>93</v>
      </c>
      <c r="B15" s="218" t="s">
        <v>62</v>
      </c>
      <c r="C15" s="235" t="s">
        <v>63</v>
      </c>
      <c r="D15" s="219"/>
      <c r="E15" s="220"/>
      <c r="F15" s="221"/>
      <c r="G15" s="222">
        <v>102717.24</v>
      </c>
      <c r="H15" s="216"/>
      <c r="I15" s="216">
        <v>0</v>
      </c>
      <c r="J15" s="216"/>
      <c r="K15" s="216">
        <v>102717.24</v>
      </c>
      <c r="L15" s="216"/>
      <c r="M15" s="216"/>
      <c r="N15" s="215"/>
      <c r="O15" s="215"/>
      <c r="P15" s="215"/>
      <c r="Q15" s="215"/>
      <c r="R15" s="216"/>
      <c r="S15" s="216"/>
      <c r="T15" s="216"/>
      <c r="U15" s="216"/>
      <c r="V15" s="216"/>
      <c r="W15" s="216"/>
      <c r="X15" s="216"/>
      <c r="Y15" s="216"/>
      <c r="AG15" t="s">
        <v>94</v>
      </c>
    </row>
    <row r="16" spans="1:60" x14ac:dyDescent="0.2">
      <c r="A16" s="229">
        <v>5</v>
      </c>
      <c r="B16" s="230" t="s">
        <v>113</v>
      </c>
      <c r="C16" s="236" t="s">
        <v>114</v>
      </c>
      <c r="D16" s="231" t="s">
        <v>107</v>
      </c>
      <c r="E16" s="232">
        <v>2.5159600000000002</v>
      </c>
      <c r="F16" s="233">
        <v>835</v>
      </c>
      <c r="G16" s="234">
        <v>2100.83</v>
      </c>
      <c r="H16" s="214">
        <v>0</v>
      </c>
      <c r="I16" s="214">
        <v>0</v>
      </c>
      <c r="J16" s="214">
        <v>835</v>
      </c>
      <c r="K16" s="214">
        <v>2100.8266000000003</v>
      </c>
      <c r="L16" s="214">
        <v>12</v>
      </c>
      <c r="M16" s="214">
        <v>2352.9295999999999</v>
      </c>
      <c r="N16" s="213">
        <v>0</v>
      </c>
      <c r="O16" s="213">
        <v>0</v>
      </c>
      <c r="P16" s="213">
        <v>0</v>
      </c>
      <c r="Q16" s="213">
        <v>0</v>
      </c>
      <c r="R16" s="214"/>
      <c r="S16" s="214" t="s">
        <v>98</v>
      </c>
      <c r="T16" s="214" t="s">
        <v>108</v>
      </c>
      <c r="U16" s="214">
        <v>2.0099999999999998</v>
      </c>
      <c r="V16" s="214">
        <v>5.0570795999999998</v>
      </c>
      <c r="W16" s="214"/>
      <c r="X16" s="214" t="s">
        <v>99</v>
      </c>
      <c r="Y16" s="214" t="s">
        <v>100</v>
      </c>
      <c r="Z16" s="210"/>
      <c r="AA16" s="210"/>
      <c r="AB16" s="210"/>
      <c r="AC16" s="210"/>
      <c r="AD16" s="210"/>
      <c r="AE16" s="210"/>
      <c r="AF16" s="210"/>
      <c r="AG16" s="210" t="s">
        <v>101</v>
      </c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x14ac:dyDescent="0.2">
      <c r="A17" s="229">
        <v>6</v>
      </c>
      <c r="B17" s="230" t="s">
        <v>115</v>
      </c>
      <c r="C17" s="236" t="s">
        <v>116</v>
      </c>
      <c r="D17" s="231" t="s">
        <v>107</v>
      </c>
      <c r="E17" s="232">
        <v>2.5159600000000002</v>
      </c>
      <c r="F17" s="233">
        <v>85</v>
      </c>
      <c r="G17" s="234">
        <v>213.86</v>
      </c>
      <c r="H17" s="214">
        <v>0</v>
      </c>
      <c r="I17" s="214">
        <v>0</v>
      </c>
      <c r="J17" s="214">
        <v>85</v>
      </c>
      <c r="K17" s="214">
        <v>213.85660000000001</v>
      </c>
      <c r="L17" s="214">
        <v>12</v>
      </c>
      <c r="M17" s="214">
        <v>239.52320000000003</v>
      </c>
      <c r="N17" s="213">
        <v>0</v>
      </c>
      <c r="O17" s="213">
        <v>0</v>
      </c>
      <c r="P17" s="213">
        <v>0</v>
      </c>
      <c r="Q17" s="213">
        <v>0</v>
      </c>
      <c r="R17" s="214"/>
      <c r="S17" s="214" t="s">
        <v>98</v>
      </c>
      <c r="T17" s="214" t="s">
        <v>108</v>
      </c>
      <c r="U17" s="214">
        <v>0.96</v>
      </c>
      <c r="V17" s="214">
        <v>2.4153216</v>
      </c>
      <c r="W17" s="214"/>
      <c r="X17" s="214" t="s">
        <v>99</v>
      </c>
      <c r="Y17" s="214" t="s">
        <v>100</v>
      </c>
      <c r="Z17" s="210"/>
      <c r="AA17" s="210"/>
      <c r="AB17" s="210"/>
      <c r="AC17" s="210"/>
      <c r="AD17" s="210"/>
      <c r="AE17" s="210"/>
      <c r="AF17" s="210"/>
      <c r="AG17" s="210" t="s">
        <v>101</v>
      </c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x14ac:dyDescent="0.2">
      <c r="A18" s="229">
        <v>7</v>
      </c>
      <c r="B18" s="230" t="s">
        <v>117</v>
      </c>
      <c r="C18" s="236" t="s">
        <v>118</v>
      </c>
      <c r="D18" s="231" t="s">
        <v>107</v>
      </c>
      <c r="E18" s="232">
        <v>2.5159600000000002</v>
      </c>
      <c r="F18" s="233">
        <v>275.5</v>
      </c>
      <c r="G18" s="234">
        <v>693.15</v>
      </c>
      <c r="H18" s="214">
        <v>0</v>
      </c>
      <c r="I18" s="214">
        <v>0</v>
      </c>
      <c r="J18" s="214">
        <v>275.5</v>
      </c>
      <c r="K18" s="214">
        <v>693.1469800000001</v>
      </c>
      <c r="L18" s="214">
        <v>12</v>
      </c>
      <c r="M18" s="214">
        <v>776.32800000000009</v>
      </c>
      <c r="N18" s="213">
        <v>0</v>
      </c>
      <c r="O18" s="213">
        <v>0</v>
      </c>
      <c r="P18" s="213">
        <v>0</v>
      </c>
      <c r="Q18" s="213">
        <v>0</v>
      </c>
      <c r="R18" s="214"/>
      <c r="S18" s="214" t="s">
        <v>98</v>
      </c>
      <c r="T18" s="214" t="s">
        <v>108</v>
      </c>
      <c r="U18" s="214">
        <v>0.49</v>
      </c>
      <c r="V18" s="214">
        <v>1.2328204</v>
      </c>
      <c r="W18" s="214"/>
      <c r="X18" s="214" t="s">
        <v>99</v>
      </c>
      <c r="Y18" s="214" t="s">
        <v>100</v>
      </c>
      <c r="Z18" s="210"/>
      <c r="AA18" s="210"/>
      <c r="AB18" s="210"/>
      <c r="AC18" s="210"/>
      <c r="AD18" s="210"/>
      <c r="AE18" s="210"/>
      <c r="AF18" s="210"/>
      <c r="AG18" s="210" t="s">
        <v>101</v>
      </c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x14ac:dyDescent="0.2">
      <c r="A19" s="229">
        <v>8</v>
      </c>
      <c r="B19" s="230" t="s">
        <v>119</v>
      </c>
      <c r="C19" s="236" t="s">
        <v>120</v>
      </c>
      <c r="D19" s="231" t="s">
        <v>107</v>
      </c>
      <c r="E19" s="232">
        <v>2.5159600000000002</v>
      </c>
      <c r="F19" s="233">
        <v>25</v>
      </c>
      <c r="G19" s="234">
        <v>62.9</v>
      </c>
      <c r="H19" s="214">
        <v>0</v>
      </c>
      <c r="I19" s="214">
        <v>0</v>
      </c>
      <c r="J19" s="214">
        <v>25</v>
      </c>
      <c r="K19" s="214">
        <v>62.899000000000008</v>
      </c>
      <c r="L19" s="214">
        <v>12</v>
      </c>
      <c r="M19" s="214">
        <v>70.448000000000008</v>
      </c>
      <c r="N19" s="213">
        <v>0</v>
      </c>
      <c r="O19" s="213">
        <v>0</v>
      </c>
      <c r="P19" s="213">
        <v>0</v>
      </c>
      <c r="Q19" s="213">
        <v>0</v>
      </c>
      <c r="R19" s="214"/>
      <c r="S19" s="214" t="s">
        <v>98</v>
      </c>
      <c r="T19" s="214" t="s">
        <v>108</v>
      </c>
      <c r="U19" s="214">
        <v>0</v>
      </c>
      <c r="V19" s="214">
        <v>0</v>
      </c>
      <c r="W19" s="214"/>
      <c r="X19" s="214" t="s">
        <v>99</v>
      </c>
      <c r="Y19" s="214" t="s">
        <v>100</v>
      </c>
      <c r="Z19" s="210"/>
      <c r="AA19" s="210"/>
      <c r="AB19" s="210"/>
      <c r="AC19" s="210"/>
      <c r="AD19" s="210"/>
      <c r="AE19" s="210"/>
      <c r="AF19" s="210"/>
      <c r="AG19" s="210" t="s">
        <v>101</v>
      </c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x14ac:dyDescent="0.2">
      <c r="A20" s="229">
        <v>9</v>
      </c>
      <c r="B20" s="230" t="s">
        <v>121</v>
      </c>
      <c r="C20" s="236" t="s">
        <v>122</v>
      </c>
      <c r="D20" s="231" t="s">
        <v>107</v>
      </c>
      <c r="E20" s="232">
        <v>2.5159600000000002</v>
      </c>
      <c r="F20" s="233">
        <v>185</v>
      </c>
      <c r="G20" s="234">
        <v>465.45</v>
      </c>
      <c r="H20" s="214">
        <v>0</v>
      </c>
      <c r="I20" s="214">
        <v>0</v>
      </c>
      <c r="J20" s="214">
        <v>185</v>
      </c>
      <c r="K20" s="214">
        <v>465.45260000000002</v>
      </c>
      <c r="L20" s="214">
        <v>12</v>
      </c>
      <c r="M20" s="214">
        <v>521.30400000000009</v>
      </c>
      <c r="N20" s="213">
        <v>0</v>
      </c>
      <c r="O20" s="213">
        <v>0</v>
      </c>
      <c r="P20" s="213">
        <v>0</v>
      </c>
      <c r="Q20" s="213">
        <v>0</v>
      </c>
      <c r="R20" s="214"/>
      <c r="S20" s="214" t="s">
        <v>123</v>
      </c>
      <c r="T20" s="214" t="s">
        <v>108</v>
      </c>
      <c r="U20" s="214">
        <v>0</v>
      </c>
      <c r="V20" s="214">
        <v>0</v>
      </c>
      <c r="W20" s="214"/>
      <c r="X20" s="214" t="s">
        <v>99</v>
      </c>
      <c r="Y20" s="214" t="s">
        <v>100</v>
      </c>
      <c r="Z20" s="210"/>
      <c r="AA20" s="210"/>
      <c r="AB20" s="210"/>
      <c r="AC20" s="210"/>
      <c r="AD20" s="210"/>
      <c r="AE20" s="210"/>
      <c r="AF20" s="210"/>
      <c r="AG20" s="210" t="s">
        <v>124</v>
      </c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x14ac:dyDescent="0.2">
      <c r="A21" s="229">
        <v>10</v>
      </c>
      <c r="B21" s="230" t="s">
        <v>125</v>
      </c>
      <c r="C21" s="236" t="s">
        <v>126</v>
      </c>
      <c r="D21" s="231" t="s">
        <v>107</v>
      </c>
      <c r="E21" s="232">
        <v>2.5159600000000002</v>
      </c>
      <c r="F21" s="233">
        <v>210</v>
      </c>
      <c r="G21" s="234">
        <v>528.35</v>
      </c>
      <c r="H21" s="214">
        <v>0</v>
      </c>
      <c r="I21" s="214">
        <v>0</v>
      </c>
      <c r="J21" s="214">
        <v>210</v>
      </c>
      <c r="K21" s="214">
        <v>528.35160000000008</v>
      </c>
      <c r="L21" s="214">
        <v>12</v>
      </c>
      <c r="M21" s="214">
        <v>591.75200000000007</v>
      </c>
      <c r="N21" s="213">
        <v>0</v>
      </c>
      <c r="O21" s="213">
        <v>0</v>
      </c>
      <c r="P21" s="213">
        <v>0</v>
      </c>
      <c r="Q21" s="213">
        <v>0</v>
      </c>
      <c r="R21" s="214"/>
      <c r="S21" s="214" t="s">
        <v>98</v>
      </c>
      <c r="T21" s="214" t="s">
        <v>108</v>
      </c>
      <c r="U21" s="214">
        <v>0.83</v>
      </c>
      <c r="V21" s="214">
        <v>2.0882467999999998</v>
      </c>
      <c r="W21" s="214"/>
      <c r="X21" s="214" t="s">
        <v>99</v>
      </c>
      <c r="Y21" s="214" t="s">
        <v>100</v>
      </c>
      <c r="Z21" s="210"/>
      <c r="AA21" s="210"/>
      <c r="AB21" s="210"/>
      <c r="AC21" s="210"/>
      <c r="AD21" s="210"/>
      <c r="AE21" s="210"/>
      <c r="AF21" s="210"/>
      <c r="AG21" s="210" t="s">
        <v>101</v>
      </c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 x14ac:dyDescent="0.2">
      <c r="A22" s="229">
        <v>11</v>
      </c>
      <c r="B22" s="230" t="s">
        <v>127</v>
      </c>
      <c r="C22" s="236" t="s">
        <v>128</v>
      </c>
      <c r="D22" s="231" t="s">
        <v>107</v>
      </c>
      <c r="E22" s="232">
        <v>2.5159600000000002</v>
      </c>
      <c r="F22" s="233">
        <v>80</v>
      </c>
      <c r="G22" s="234">
        <v>201.28</v>
      </c>
      <c r="H22" s="214">
        <v>0</v>
      </c>
      <c r="I22" s="214">
        <v>0</v>
      </c>
      <c r="J22" s="214">
        <v>80</v>
      </c>
      <c r="K22" s="214">
        <v>201.27680000000001</v>
      </c>
      <c r="L22" s="214">
        <v>12</v>
      </c>
      <c r="M22" s="214">
        <v>225.43360000000001</v>
      </c>
      <c r="N22" s="213">
        <v>0</v>
      </c>
      <c r="O22" s="213">
        <v>0</v>
      </c>
      <c r="P22" s="213">
        <v>0</v>
      </c>
      <c r="Q22" s="213">
        <v>0</v>
      </c>
      <c r="R22" s="214"/>
      <c r="S22" s="214" t="s">
        <v>98</v>
      </c>
      <c r="T22" s="214" t="s">
        <v>108</v>
      </c>
      <c r="U22" s="214">
        <v>0.36</v>
      </c>
      <c r="V22" s="214">
        <v>0.90574560000000004</v>
      </c>
      <c r="W22" s="214"/>
      <c r="X22" s="214" t="s">
        <v>99</v>
      </c>
      <c r="Y22" s="214" t="s">
        <v>100</v>
      </c>
      <c r="Z22" s="210"/>
      <c r="AA22" s="210"/>
      <c r="AB22" s="210"/>
      <c r="AC22" s="210"/>
      <c r="AD22" s="210"/>
      <c r="AE22" s="210"/>
      <c r="AF22" s="210"/>
      <c r="AG22" s="210" t="s">
        <v>101</v>
      </c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ht="22.5" x14ac:dyDescent="0.2">
      <c r="A23" s="229">
        <v>12</v>
      </c>
      <c r="B23" s="230" t="s">
        <v>129</v>
      </c>
      <c r="C23" s="236" t="s">
        <v>130</v>
      </c>
      <c r="D23" s="231" t="s">
        <v>107</v>
      </c>
      <c r="E23" s="232">
        <v>2.5159600000000002</v>
      </c>
      <c r="F23" s="233">
        <v>400</v>
      </c>
      <c r="G23" s="234">
        <v>1006.38</v>
      </c>
      <c r="H23" s="214">
        <v>0</v>
      </c>
      <c r="I23" s="214">
        <v>0</v>
      </c>
      <c r="J23" s="214">
        <v>400</v>
      </c>
      <c r="K23" s="214">
        <v>1006.3840000000001</v>
      </c>
      <c r="L23" s="214">
        <v>12</v>
      </c>
      <c r="M23" s="214">
        <v>1127.1456000000001</v>
      </c>
      <c r="N23" s="213">
        <v>0</v>
      </c>
      <c r="O23" s="213">
        <v>0</v>
      </c>
      <c r="P23" s="213">
        <v>0</v>
      </c>
      <c r="Q23" s="213">
        <v>0</v>
      </c>
      <c r="R23" s="214"/>
      <c r="S23" s="214" t="s">
        <v>98</v>
      </c>
      <c r="T23" s="214" t="s">
        <v>108</v>
      </c>
      <c r="U23" s="214">
        <v>0</v>
      </c>
      <c r="V23" s="214">
        <v>0</v>
      </c>
      <c r="W23" s="214"/>
      <c r="X23" s="214" t="s">
        <v>99</v>
      </c>
      <c r="Y23" s="214" t="s">
        <v>100</v>
      </c>
      <c r="Z23" s="210"/>
      <c r="AA23" s="210"/>
      <c r="AB23" s="210"/>
      <c r="AC23" s="210"/>
      <c r="AD23" s="210"/>
      <c r="AE23" s="210"/>
      <c r="AF23" s="210"/>
      <c r="AG23" s="210" t="s">
        <v>101</v>
      </c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ht="22.5" x14ac:dyDescent="0.2">
      <c r="A24" s="223">
        <v>13</v>
      </c>
      <c r="B24" s="224" t="s">
        <v>131</v>
      </c>
      <c r="C24" s="237" t="s">
        <v>132</v>
      </c>
      <c r="D24" s="225" t="s">
        <v>107</v>
      </c>
      <c r="E24" s="226">
        <v>6.9603599999999997</v>
      </c>
      <c r="F24" s="227">
        <v>14000</v>
      </c>
      <c r="G24" s="228">
        <v>97445.04</v>
      </c>
      <c r="H24" s="214">
        <v>0</v>
      </c>
      <c r="I24" s="214">
        <v>0</v>
      </c>
      <c r="J24" s="214">
        <v>14000</v>
      </c>
      <c r="K24" s="214">
        <v>97445.04</v>
      </c>
      <c r="L24" s="214">
        <v>12</v>
      </c>
      <c r="M24" s="214">
        <v>109138.4448</v>
      </c>
      <c r="N24" s="213">
        <v>0</v>
      </c>
      <c r="O24" s="213">
        <v>0</v>
      </c>
      <c r="P24" s="213">
        <v>0</v>
      </c>
      <c r="Q24" s="213">
        <v>0</v>
      </c>
      <c r="R24" s="214"/>
      <c r="S24" s="214" t="s">
        <v>98</v>
      </c>
      <c r="T24" s="214" t="s">
        <v>108</v>
      </c>
      <c r="U24" s="214">
        <v>0</v>
      </c>
      <c r="V24" s="214">
        <v>0</v>
      </c>
      <c r="W24" s="214"/>
      <c r="X24" s="214" t="s">
        <v>99</v>
      </c>
      <c r="Y24" s="214" t="s">
        <v>100</v>
      </c>
      <c r="Z24" s="210"/>
      <c r="AA24" s="210"/>
      <c r="AB24" s="210"/>
      <c r="AC24" s="210"/>
      <c r="AD24" s="210"/>
      <c r="AE24" s="210"/>
      <c r="AF24" s="210"/>
      <c r="AG24" s="210" t="s">
        <v>101</v>
      </c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x14ac:dyDescent="0.2">
      <c r="A25" s="3"/>
      <c r="B25" s="4"/>
      <c r="C25" s="238"/>
      <c r="D25" s="6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AE25">
        <v>12</v>
      </c>
      <c r="AF25">
        <v>21</v>
      </c>
      <c r="AG25" t="s">
        <v>79</v>
      </c>
    </row>
    <row r="26" spans="1:60" x14ac:dyDescent="0.2">
      <c r="C26" s="239"/>
      <c r="D26" s="10"/>
      <c r="AG26" t="s">
        <v>133</v>
      </c>
    </row>
    <row r="27" spans="1:60" x14ac:dyDescent="0.2">
      <c r="D27" s="10"/>
    </row>
    <row r="28" spans="1:60" x14ac:dyDescent="0.2">
      <c r="D28" s="10"/>
    </row>
    <row r="29" spans="1:60" x14ac:dyDescent="0.2">
      <c r="D29" s="10"/>
    </row>
    <row r="30" spans="1:60" x14ac:dyDescent="0.2">
      <c r="D30" s="10"/>
    </row>
    <row r="31" spans="1:60" x14ac:dyDescent="0.2">
      <c r="D31" s="10"/>
    </row>
    <row r="32" spans="1:60" x14ac:dyDescent="0.2">
      <c r="D32" s="10"/>
    </row>
    <row r="33" spans="4:4" x14ac:dyDescent="0.2">
      <c r="D33" s="10"/>
    </row>
    <row r="34" spans="4:4" x14ac:dyDescent="0.2">
      <c r="D34" s="10"/>
    </row>
    <row r="35" spans="4:4" x14ac:dyDescent="0.2">
      <c r="D35" s="10"/>
    </row>
    <row r="36" spans="4:4" x14ac:dyDescent="0.2">
      <c r="D36" s="10"/>
    </row>
    <row r="37" spans="4:4" x14ac:dyDescent="0.2">
      <c r="D37" s="10"/>
    </row>
    <row r="38" spans="4:4" x14ac:dyDescent="0.2">
      <c r="D38" s="10"/>
    </row>
    <row r="39" spans="4:4" x14ac:dyDescent="0.2">
      <c r="D39" s="10"/>
    </row>
    <row r="40" spans="4:4" x14ac:dyDescent="0.2">
      <c r="D40" s="10"/>
    </row>
    <row r="41" spans="4:4" x14ac:dyDescent="0.2">
      <c r="D41" s="10"/>
    </row>
    <row r="42" spans="4:4" x14ac:dyDescent="0.2">
      <c r="D42" s="10"/>
    </row>
    <row r="43" spans="4:4" x14ac:dyDescent="0.2">
      <c r="D43" s="10"/>
    </row>
    <row r="44" spans="4:4" x14ac:dyDescent="0.2">
      <c r="D44" s="10"/>
    </row>
    <row r="45" spans="4:4" x14ac:dyDescent="0.2">
      <c r="D45" s="10"/>
    </row>
    <row r="46" spans="4:4" x14ac:dyDescent="0.2">
      <c r="D46" s="10"/>
    </row>
    <row r="47" spans="4:4" x14ac:dyDescent="0.2">
      <c r="D47" s="10"/>
    </row>
    <row r="48" spans="4:4" x14ac:dyDescent="0.2">
      <c r="D48" s="10"/>
    </row>
    <row r="49" spans="4:4" x14ac:dyDescent="0.2">
      <c r="D49" s="10"/>
    </row>
    <row r="50" spans="4:4" x14ac:dyDescent="0.2">
      <c r="D50" s="10"/>
    </row>
    <row r="51" spans="4:4" x14ac:dyDescent="0.2">
      <c r="D51" s="10"/>
    </row>
    <row r="52" spans="4:4" x14ac:dyDescent="0.2">
      <c r="D52" s="10"/>
    </row>
    <row r="53" spans="4:4" x14ac:dyDescent="0.2">
      <c r="D53" s="10"/>
    </row>
    <row r="54" spans="4:4" x14ac:dyDescent="0.2">
      <c r="D54" s="10"/>
    </row>
    <row r="55" spans="4:4" x14ac:dyDescent="0.2">
      <c r="D55" s="10"/>
    </row>
    <row r="56" spans="4:4" x14ac:dyDescent="0.2">
      <c r="D56" s="10"/>
    </row>
    <row r="57" spans="4:4" x14ac:dyDescent="0.2">
      <c r="D57" s="10"/>
    </row>
    <row r="58" spans="4:4" x14ac:dyDescent="0.2">
      <c r="D58" s="10"/>
    </row>
    <row r="59" spans="4:4" x14ac:dyDescent="0.2">
      <c r="D59" s="10"/>
    </row>
    <row r="60" spans="4:4" x14ac:dyDescent="0.2">
      <c r="D60" s="10"/>
    </row>
    <row r="61" spans="4:4" x14ac:dyDescent="0.2">
      <c r="D61" s="10"/>
    </row>
    <row r="62" spans="4:4" x14ac:dyDescent="0.2">
      <c r="D62" s="10"/>
    </row>
    <row r="63" spans="4:4" x14ac:dyDescent="0.2">
      <c r="D63" s="10"/>
    </row>
    <row r="64" spans="4:4" x14ac:dyDescent="0.2">
      <c r="D64" s="10"/>
    </row>
    <row r="65" spans="4:4" x14ac:dyDescent="0.2">
      <c r="D65" s="10"/>
    </row>
    <row r="66" spans="4:4" x14ac:dyDescent="0.2">
      <c r="D66" s="10"/>
    </row>
    <row r="67" spans="4:4" x14ac:dyDescent="0.2">
      <c r="D67" s="10"/>
    </row>
    <row r="68" spans="4:4" x14ac:dyDescent="0.2">
      <c r="D68" s="10"/>
    </row>
    <row r="69" spans="4:4" x14ac:dyDescent="0.2">
      <c r="D69" s="10"/>
    </row>
    <row r="70" spans="4:4" x14ac:dyDescent="0.2">
      <c r="D70" s="10"/>
    </row>
    <row r="71" spans="4:4" x14ac:dyDescent="0.2">
      <c r="D71" s="10"/>
    </row>
    <row r="72" spans="4:4" x14ac:dyDescent="0.2">
      <c r="D72" s="10"/>
    </row>
    <row r="73" spans="4:4" x14ac:dyDescent="0.2">
      <c r="D73" s="10"/>
    </row>
    <row r="74" spans="4:4" x14ac:dyDescent="0.2">
      <c r="D74" s="10"/>
    </row>
    <row r="75" spans="4:4" x14ac:dyDescent="0.2">
      <c r="D75" s="10"/>
    </row>
    <row r="76" spans="4:4" x14ac:dyDescent="0.2">
      <c r="D76" s="10"/>
    </row>
    <row r="77" spans="4:4" x14ac:dyDescent="0.2">
      <c r="D77" s="10"/>
    </row>
    <row r="78" spans="4:4" x14ac:dyDescent="0.2">
      <c r="D78" s="10"/>
    </row>
    <row r="79" spans="4:4" x14ac:dyDescent="0.2">
      <c r="D79" s="10"/>
    </row>
    <row r="80" spans="4:4" x14ac:dyDescent="0.2">
      <c r="D80" s="10"/>
    </row>
    <row r="81" spans="4:4" x14ac:dyDescent="0.2">
      <c r="D81" s="10"/>
    </row>
    <row r="82" spans="4:4" x14ac:dyDescent="0.2">
      <c r="D82" s="10"/>
    </row>
    <row r="83" spans="4:4" x14ac:dyDescent="0.2">
      <c r="D83" s="10"/>
    </row>
    <row r="84" spans="4:4" x14ac:dyDescent="0.2">
      <c r="D84" s="10"/>
    </row>
    <row r="85" spans="4:4" x14ac:dyDescent="0.2">
      <c r="D85" s="10"/>
    </row>
    <row r="86" spans="4:4" x14ac:dyDescent="0.2">
      <c r="D86" s="10"/>
    </row>
    <row r="87" spans="4:4" x14ac:dyDescent="0.2">
      <c r="D87" s="10"/>
    </row>
    <row r="88" spans="4:4" x14ac:dyDescent="0.2">
      <c r="D88" s="10"/>
    </row>
    <row r="89" spans="4:4" x14ac:dyDescent="0.2">
      <c r="D89" s="10"/>
    </row>
    <row r="90" spans="4:4" x14ac:dyDescent="0.2">
      <c r="D90" s="10"/>
    </row>
    <row r="91" spans="4:4" x14ac:dyDescent="0.2">
      <c r="D91" s="10"/>
    </row>
    <row r="92" spans="4:4" x14ac:dyDescent="0.2">
      <c r="D92" s="10"/>
    </row>
    <row r="93" spans="4:4" x14ac:dyDescent="0.2">
      <c r="D93" s="10"/>
    </row>
    <row r="94" spans="4:4" x14ac:dyDescent="0.2">
      <c r="D94" s="10"/>
    </row>
    <row r="95" spans="4:4" x14ac:dyDescent="0.2">
      <c r="D95" s="10"/>
    </row>
    <row r="96" spans="4:4" x14ac:dyDescent="0.2">
      <c r="D96" s="10"/>
    </row>
    <row r="97" spans="4:4" x14ac:dyDescent="0.2">
      <c r="D97" s="10"/>
    </row>
    <row r="98" spans="4:4" x14ac:dyDescent="0.2">
      <c r="D98" s="10"/>
    </row>
    <row r="99" spans="4:4" x14ac:dyDescent="0.2">
      <c r="D99" s="10"/>
    </row>
    <row r="100" spans="4:4" x14ac:dyDescent="0.2">
      <c r="D100" s="10"/>
    </row>
    <row r="101" spans="4:4" x14ac:dyDescent="0.2">
      <c r="D101" s="10"/>
    </row>
    <row r="102" spans="4:4" x14ac:dyDescent="0.2">
      <c r="D102" s="10"/>
    </row>
    <row r="103" spans="4:4" x14ac:dyDescent="0.2">
      <c r="D103" s="10"/>
    </row>
    <row r="104" spans="4:4" x14ac:dyDescent="0.2">
      <c r="D104" s="10"/>
    </row>
    <row r="105" spans="4:4" x14ac:dyDescent="0.2">
      <c r="D105" s="10"/>
    </row>
    <row r="106" spans="4:4" x14ac:dyDescent="0.2">
      <c r="D106" s="10"/>
    </row>
    <row r="107" spans="4:4" x14ac:dyDescent="0.2">
      <c r="D107" s="10"/>
    </row>
    <row r="108" spans="4:4" x14ac:dyDescent="0.2">
      <c r="D108" s="10"/>
    </row>
    <row r="109" spans="4:4" x14ac:dyDescent="0.2">
      <c r="D109" s="10"/>
    </row>
    <row r="110" spans="4:4" x14ac:dyDescent="0.2">
      <c r="D110" s="10"/>
    </row>
    <row r="111" spans="4:4" x14ac:dyDescent="0.2">
      <c r="D111" s="10"/>
    </row>
    <row r="112" spans="4:4" x14ac:dyDescent="0.2">
      <c r="D112" s="10"/>
    </row>
    <row r="113" spans="4:4" x14ac:dyDescent="0.2">
      <c r="D113" s="10"/>
    </row>
    <row r="114" spans="4:4" x14ac:dyDescent="0.2">
      <c r="D114" s="10"/>
    </row>
    <row r="115" spans="4:4" x14ac:dyDescent="0.2">
      <c r="D115" s="10"/>
    </row>
    <row r="116" spans="4:4" x14ac:dyDescent="0.2">
      <c r="D116" s="10"/>
    </row>
    <row r="117" spans="4:4" x14ac:dyDescent="0.2">
      <c r="D117" s="10"/>
    </row>
    <row r="118" spans="4:4" x14ac:dyDescent="0.2">
      <c r="D118" s="10"/>
    </row>
    <row r="119" spans="4:4" x14ac:dyDescent="0.2">
      <c r="D119" s="10"/>
    </row>
    <row r="120" spans="4:4" x14ac:dyDescent="0.2">
      <c r="D120" s="10"/>
    </row>
    <row r="121" spans="4:4" x14ac:dyDescent="0.2">
      <c r="D121" s="10"/>
    </row>
    <row r="122" spans="4:4" x14ac:dyDescent="0.2">
      <c r="D122" s="10"/>
    </row>
    <row r="123" spans="4:4" x14ac:dyDescent="0.2">
      <c r="D123" s="10"/>
    </row>
    <row r="124" spans="4:4" x14ac:dyDescent="0.2">
      <c r="D124" s="10"/>
    </row>
    <row r="125" spans="4:4" x14ac:dyDescent="0.2">
      <c r="D125" s="10"/>
    </row>
    <row r="126" spans="4:4" x14ac:dyDescent="0.2">
      <c r="D126" s="10"/>
    </row>
    <row r="127" spans="4:4" x14ac:dyDescent="0.2">
      <c r="D127" s="10"/>
    </row>
    <row r="128" spans="4:4" x14ac:dyDescent="0.2">
      <c r="D128" s="10"/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portrait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48</vt:i4>
      </vt:variant>
    </vt:vector>
  </HeadingPairs>
  <TitlesOfParts>
    <vt:vector size="52" baseType="lpstr">
      <vt:lpstr>Pokyny pro vyplnění</vt:lpstr>
      <vt:lpstr>Stavba</vt:lpstr>
      <vt:lpstr>VzorPolozky</vt:lpstr>
      <vt:lpstr>01 1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'01 1 Pol'!Názvy_tisku</vt:lpstr>
      <vt:lpstr>oadresa</vt:lpstr>
      <vt:lpstr>Stavba!Objednatel</vt:lpstr>
      <vt:lpstr>Stavba!Objekt</vt:lpstr>
      <vt:lpstr>'01 1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 Pálka</dc:creator>
  <cp:lastModifiedBy>Michal Pálka</cp:lastModifiedBy>
  <cp:lastPrinted>2019-03-19T12:27:02Z</cp:lastPrinted>
  <dcterms:created xsi:type="dcterms:W3CDTF">2009-04-08T07:15:50Z</dcterms:created>
  <dcterms:modified xsi:type="dcterms:W3CDTF">2024-05-30T11:27:19Z</dcterms:modified>
</cp:coreProperties>
</file>