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 tabRatio="792"/>
  </bookViews>
  <sheets>
    <sheet name="Celkový přehled" sheetId="1" r:id="rId1"/>
    <sheet name="Příloha č. 1 KS VSZ Praha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17" i="1"/>
  <c r="H49" i="1" l="1"/>
  <c r="J49" i="1" s="1"/>
  <c r="H48" i="1"/>
  <c r="J48" i="1" s="1"/>
  <c r="H47" i="1"/>
  <c r="J47" i="1" s="1"/>
  <c r="H46" i="1"/>
  <c r="J46" i="1" s="1"/>
  <c r="A18" i="3" l="1"/>
  <c r="B18" i="3"/>
  <c r="C18" i="3"/>
  <c r="D18" i="3"/>
  <c r="E18" i="3"/>
  <c r="G18" i="3"/>
  <c r="A19" i="3"/>
  <c r="B19" i="3"/>
  <c r="C19" i="3"/>
  <c r="D19" i="3"/>
  <c r="E19" i="3"/>
  <c r="G19" i="3"/>
  <c r="A20" i="3"/>
  <c r="B20" i="3"/>
  <c r="C20" i="3"/>
  <c r="D20" i="3"/>
  <c r="E20" i="3"/>
  <c r="G20" i="3"/>
  <c r="A21" i="3"/>
  <c r="B21" i="3"/>
  <c r="C21" i="3"/>
  <c r="D21" i="3"/>
  <c r="E21" i="3"/>
  <c r="G21" i="3"/>
  <c r="A22" i="3"/>
  <c r="B22" i="3"/>
  <c r="C22" i="3"/>
  <c r="D22" i="3"/>
  <c r="E22" i="3"/>
  <c r="G22" i="3"/>
  <c r="A23" i="3"/>
  <c r="B23" i="3"/>
  <c r="C23" i="3"/>
  <c r="D23" i="3"/>
  <c r="E23" i="3"/>
  <c r="G23" i="3"/>
  <c r="A24" i="3"/>
  <c r="B24" i="3"/>
  <c r="C24" i="3"/>
  <c r="D24" i="3"/>
  <c r="E24" i="3"/>
  <c r="G24" i="3"/>
  <c r="A25" i="3"/>
  <c r="B25" i="3"/>
  <c r="C25" i="3"/>
  <c r="D25" i="3"/>
  <c r="E25" i="3"/>
  <c r="G25" i="3"/>
  <c r="A26" i="3"/>
  <c r="B26" i="3"/>
  <c r="C26" i="3"/>
  <c r="D26" i="3"/>
  <c r="E26" i="3"/>
  <c r="G26" i="3"/>
  <c r="A27" i="3"/>
  <c r="B27" i="3"/>
  <c r="C27" i="3"/>
  <c r="D27" i="3"/>
  <c r="E27" i="3"/>
  <c r="G27" i="3"/>
  <c r="A28" i="3"/>
  <c r="B28" i="3"/>
  <c r="C28" i="3"/>
  <c r="D28" i="3"/>
  <c r="E28" i="3"/>
  <c r="G28" i="3"/>
  <c r="A29" i="3"/>
  <c r="B29" i="3"/>
  <c r="C29" i="3"/>
  <c r="D29" i="3"/>
  <c r="E29" i="3"/>
  <c r="G29" i="3"/>
  <c r="A30" i="3"/>
  <c r="B30" i="3"/>
  <c r="C30" i="3"/>
  <c r="D30" i="3"/>
  <c r="E30" i="3"/>
  <c r="G30" i="3"/>
  <c r="A31" i="3"/>
  <c r="B31" i="3"/>
  <c r="C31" i="3"/>
  <c r="D31" i="3"/>
  <c r="E31" i="3"/>
  <c r="G31" i="3"/>
  <c r="A32" i="3"/>
  <c r="B32" i="3"/>
  <c r="C32" i="3"/>
  <c r="D32" i="3"/>
  <c r="E32" i="3"/>
  <c r="G32" i="3"/>
  <c r="A33" i="3"/>
  <c r="B33" i="3"/>
  <c r="C33" i="3"/>
  <c r="D33" i="3"/>
  <c r="E33" i="3"/>
  <c r="G33" i="3"/>
  <c r="A34" i="3"/>
  <c r="B34" i="3"/>
  <c r="C34" i="3"/>
  <c r="D34" i="3"/>
  <c r="E34" i="3"/>
  <c r="G34" i="3"/>
  <c r="A35" i="3"/>
  <c r="B35" i="3"/>
  <c r="C35" i="3"/>
  <c r="D35" i="3"/>
  <c r="E35" i="3"/>
  <c r="G35" i="3"/>
  <c r="A36" i="3"/>
  <c r="B36" i="3"/>
  <c r="C36" i="3"/>
  <c r="D36" i="3"/>
  <c r="E36" i="3"/>
  <c r="G36" i="3"/>
  <c r="A37" i="3"/>
  <c r="B37" i="3"/>
  <c r="C37" i="3"/>
  <c r="D37" i="3"/>
  <c r="E37" i="3"/>
  <c r="G37" i="3"/>
  <c r="A38" i="3"/>
  <c r="B38" i="3"/>
  <c r="C38" i="3"/>
  <c r="D38" i="3"/>
  <c r="E38" i="3"/>
  <c r="G38" i="3"/>
  <c r="A39" i="3"/>
  <c r="B39" i="3"/>
  <c r="C39" i="3"/>
  <c r="D39" i="3"/>
  <c r="E39" i="3"/>
  <c r="G39" i="3"/>
  <c r="A40" i="3"/>
  <c r="B40" i="3"/>
  <c r="C40" i="3"/>
  <c r="D40" i="3"/>
  <c r="E40" i="3"/>
  <c r="G40" i="3"/>
  <c r="A41" i="3"/>
  <c r="B41" i="3"/>
  <c r="C41" i="3"/>
  <c r="D41" i="3"/>
  <c r="E41" i="3"/>
  <c r="G41" i="3"/>
  <c r="A42" i="3"/>
  <c r="B42" i="3"/>
  <c r="C42" i="3"/>
  <c r="D42" i="3"/>
  <c r="E42" i="3"/>
  <c r="G42" i="3"/>
  <c r="A43" i="3"/>
  <c r="B43" i="3"/>
  <c r="C43" i="3"/>
  <c r="D43" i="3"/>
  <c r="E43" i="3"/>
  <c r="G43" i="3"/>
  <c r="A44" i="3"/>
  <c r="B44" i="3"/>
  <c r="C44" i="3"/>
  <c r="D44" i="3"/>
  <c r="E44" i="3"/>
  <c r="G44" i="3"/>
  <c r="A45" i="3"/>
  <c r="B45" i="3"/>
  <c r="C45" i="3"/>
  <c r="D45" i="3"/>
  <c r="E45" i="3"/>
  <c r="G45" i="3"/>
  <c r="A46" i="3"/>
  <c r="B46" i="3"/>
  <c r="C46" i="3"/>
  <c r="D46" i="3"/>
  <c r="E46" i="3"/>
  <c r="G46" i="3"/>
  <c r="A47" i="3"/>
  <c r="B47" i="3"/>
  <c r="C47" i="3"/>
  <c r="D47" i="3"/>
  <c r="E47" i="3"/>
  <c r="G47" i="3"/>
  <c r="A48" i="3"/>
  <c r="B48" i="3"/>
  <c r="C48" i="3"/>
  <c r="D48" i="3"/>
  <c r="E48" i="3"/>
  <c r="G48" i="3"/>
  <c r="A17" i="3" l="1"/>
  <c r="A16" i="3"/>
  <c r="B17" i="3" l="1"/>
  <c r="E17" i="3" l="1"/>
  <c r="D17" i="3"/>
  <c r="E16" i="3"/>
  <c r="D16" i="3"/>
  <c r="C17" i="3"/>
  <c r="C16" i="3"/>
  <c r="B16" i="3" l="1"/>
  <c r="H29" i="3"/>
  <c r="J29" i="3" s="1"/>
  <c r="H44" i="3"/>
  <c r="J44" i="3" s="1"/>
  <c r="H36" i="3"/>
  <c r="J36" i="3" s="1"/>
  <c r="H45" i="3"/>
  <c r="J45" i="3" s="1"/>
  <c r="H30" i="3"/>
  <c r="J30" i="3" s="1"/>
  <c r="H25" i="3"/>
  <c r="J25" i="3" s="1"/>
  <c r="H43" i="3"/>
  <c r="J43" i="3" s="1"/>
  <c r="H26" i="1"/>
  <c r="J26" i="1" s="1"/>
  <c r="H35" i="3"/>
  <c r="J35" i="3" s="1"/>
  <c r="H38" i="3"/>
  <c r="J38" i="3" s="1"/>
  <c r="H21" i="3"/>
  <c r="J21" i="3" s="1"/>
  <c r="H24" i="1"/>
  <c r="J24" i="1" s="1"/>
  <c r="H23" i="3"/>
  <c r="J23" i="3" s="1"/>
  <c r="H32" i="3"/>
  <c r="J32" i="3" s="1"/>
  <c r="H18" i="3"/>
  <c r="J18" i="3" s="1"/>
  <c r="G16" i="3"/>
  <c r="H16" i="3" s="1"/>
  <c r="H45" i="1"/>
  <c r="J45" i="1" s="1"/>
  <c r="H24" i="3"/>
  <c r="J24" i="3" s="1"/>
  <c r="H40" i="3"/>
  <c r="J40" i="3" s="1"/>
  <c r="H30" i="1"/>
  <c r="J30" i="1" s="1"/>
  <c r="H37" i="1"/>
  <c r="J37" i="1" s="1"/>
  <c r="H25" i="1"/>
  <c r="J25" i="1" s="1"/>
  <c r="H20" i="3"/>
  <c r="J20" i="3" s="1"/>
  <c r="H41" i="3"/>
  <c r="J41" i="3" s="1"/>
  <c r="H35" i="1"/>
  <c r="J35" i="1" s="1"/>
  <c r="H34" i="3"/>
  <c r="J34" i="3" s="1"/>
  <c r="H48" i="3"/>
  <c r="J48" i="3" s="1"/>
  <c r="G17" i="3"/>
  <c r="H17" i="3" s="1"/>
  <c r="J17" i="3" s="1"/>
  <c r="H33" i="1"/>
  <c r="J33" i="1" s="1"/>
  <c r="H36" i="1"/>
  <c r="J36" i="1" s="1"/>
  <c r="H34" i="1"/>
  <c r="J34" i="1" s="1"/>
  <c r="H33" i="3"/>
  <c r="J33" i="3" s="1"/>
  <c r="H39" i="3"/>
  <c r="J39" i="3" s="1"/>
  <c r="H28" i="3"/>
  <c r="J28" i="3" s="1"/>
  <c r="H32" i="1"/>
  <c r="J32" i="1" s="1"/>
  <c r="H31" i="3"/>
  <c r="J31" i="3" s="1"/>
  <c r="H41" i="1"/>
  <c r="J41" i="1" s="1"/>
  <c r="H19" i="1"/>
  <c r="J19" i="1" s="1"/>
  <c r="H21" i="1"/>
  <c r="J21" i="1" s="1"/>
  <c r="H22" i="1"/>
  <c r="J22" i="1" s="1"/>
  <c r="H18" i="1"/>
  <c r="J18" i="1" s="1"/>
  <c r="H43" i="1"/>
  <c r="J43" i="1" s="1"/>
  <c r="H42" i="3"/>
  <c r="J42" i="3" s="1"/>
  <c r="H20" i="1"/>
  <c r="J20" i="1" s="1"/>
  <c r="H19" i="3"/>
  <c r="J19" i="3" s="1"/>
  <c r="H31" i="1"/>
  <c r="J31" i="1" s="1"/>
  <c r="H39" i="1"/>
  <c r="J39" i="1" s="1"/>
  <c r="H44" i="1"/>
  <c r="J44" i="1" s="1"/>
  <c r="H22" i="3"/>
  <c r="J22" i="3" s="1"/>
  <c r="H38" i="1"/>
  <c r="J38" i="1" s="1"/>
  <c r="H37" i="3"/>
  <c r="J37" i="3" s="1"/>
  <c r="H27" i="1"/>
  <c r="J27" i="1" s="1"/>
  <c r="H26" i="3"/>
  <c r="J26" i="3" s="1"/>
  <c r="H17" i="1"/>
  <c r="J17" i="1" s="1"/>
  <c r="H29" i="1"/>
  <c r="J29" i="1" s="1"/>
  <c r="H42" i="1"/>
  <c r="J42" i="1" s="1"/>
  <c r="H40" i="1"/>
  <c r="J40" i="1" s="1"/>
  <c r="H23" i="1"/>
  <c r="J23" i="1" s="1"/>
  <c r="H28" i="1"/>
  <c r="J28" i="1" s="1"/>
  <c r="H27" i="3"/>
  <c r="J27" i="3" s="1"/>
  <c r="H47" i="3"/>
  <c r="J47" i="3" s="1"/>
  <c r="H46" i="3"/>
  <c r="J46" i="3" s="1"/>
  <c r="C12" i="1" l="1"/>
  <c r="C13" i="1"/>
  <c r="J16" i="3"/>
  <c r="B12" i="3" s="1"/>
  <c r="B11" i="3"/>
</calcChain>
</file>

<file path=xl/sharedStrings.xml><?xml version="1.0" encoding="utf-8"?>
<sst xmlns="http://schemas.openxmlformats.org/spreadsheetml/2006/main" count="169" uniqueCount="107">
  <si>
    <t>IČO</t>
  </si>
  <si>
    <t>Se sídlem</t>
  </si>
  <si>
    <t>Fakturační adresa</t>
  </si>
  <si>
    <t>e-mail</t>
  </si>
  <si>
    <t>Telefon</t>
  </si>
  <si>
    <t>Adresa pro dodání</t>
  </si>
  <si>
    <t>Výrobce</t>
  </si>
  <si>
    <t>Model</t>
  </si>
  <si>
    <t>Sazba DPH [%]</t>
  </si>
  <si>
    <t>Množství [ks]</t>
  </si>
  <si>
    <t>Cena za jednotku bez DPH [Kč]</t>
  </si>
  <si>
    <t>Cena za množství  bez DPH [Kč]</t>
  </si>
  <si>
    <t>Cena za množství s DPH [Kč]</t>
  </si>
  <si>
    <t>Prodávající</t>
  </si>
  <si>
    <t>Název</t>
  </si>
  <si>
    <t>Katalog DNS</t>
  </si>
  <si>
    <t>Číslo</t>
  </si>
  <si>
    <t>Číslo modelu (Part Number)</t>
  </si>
  <si>
    <t>Množství a ceny</t>
  </si>
  <si>
    <t>Kontaktní osoba</t>
  </si>
  <si>
    <t xml:space="preserve">Celková cena bez DPH </t>
  </si>
  <si>
    <t>Celková cena s DPH</t>
  </si>
  <si>
    <t>Notebook 12"</t>
  </si>
  <si>
    <t>Notebook 14"</t>
  </si>
  <si>
    <t>Dokovací stanice NTB01</t>
  </si>
  <si>
    <t>Taška NTB01</t>
  </si>
  <si>
    <t>Dokovací stanice NTB02</t>
  </si>
  <si>
    <t>Taška NTB02</t>
  </si>
  <si>
    <t>Notebook 15,6"</t>
  </si>
  <si>
    <t>Taška NTB03</t>
  </si>
  <si>
    <t>Dokovací stanice NTB03</t>
  </si>
  <si>
    <t>2020-1-NB03-1</t>
  </si>
  <si>
    <t>2020-1-NB02-1</t>
  </si>
  <si>
    <t>2020-1-NB01-1</t>
  </si>
  <si>
    <t>2020-1-NB03-1-D</t>
  </si>
  <si>
    <t>2020-1-NB03-1-T</t>
  </si>
  <si>
    <t>2020-1-NB02-1-D</t>
  </si>
  <si>
    <t>2020-1-NB02-1-T</t>
  </si>
  <si>
    <t>2020-1-NB01-1-D</t>
  </si>
  <si>
    <t>2020-1-NB01-1-T</t>
  </si>
  <si>
    <t>Termín dodání</t>
  </si>
  <si>
    <t>2020-1-NB02-1MZ</t>
  </si>
  <si>
    <t>Notebook 14" Mez. Záruka</t>
  </si>
  <si>
    <t>2020-1-NB04-1</t>
  </si>
  <si>
    <t>2020-1-NB05-1</t>
  </si>
  <si>
    <t>2020-1-NB06-1</t>
  </si>
  <si>
    <t>2020-1-NB07-1</t>
  </si>
  <si>
    <t>2020-1-NB08-1</t>
  </si>
  <si>
    <t>2020-1-NB09-1</t>
  </si>
  <si>
    <t>2020-1-NB10-1</t>
  </si>
  <si>
    <t xml:space="preserve">Notebook 14" </t>
  </si>
  <si>
    <t>2020-1-NB11-1</t>
  </si>
  <si>
    <t>2020-1-NB03-1NPU</t>
  </si>
  <si>
    <t>2020-1-NB02-1NPU</t>
  </si>
  <si>
    <t>2020-1-NB01-1NPU</t>
  </si>
  <si>
    <t>2020-1-NB04-1 - D</t>
  </si>
  <si>
    <t>Dokovací stanice pro 2020-1-NB04-1</t>
  </si>
  <si>
    <t>2020-1-NB05-1 - D</t>
  </si>
  <si>
    <t>Dokovací stanice pro 2020-1-NB05-1</t>
  </si>
  <si>
    <t>2020-1-NB06-1 - D</t>
  </si>
  <si>
    <t>Dokovací stanice pro 2020-1-NB06-1</t>
  </si>
  <si>
    <t>2020-1-NB07-1 - D</t>
  </si>
  <si>
    <t>Dokovací stanice pro 2020-1-NB07-1</t>
  </si>
  <si>
    <t>2020-1-NB04-1 - T</t>
  </si>
  <si>
    <t>Taška NTB04</t>
  </si>
  <si>
    <t>2020-1-NB05-1-T</t>
  </si>
  <si>
    <t>Taška NTB05</t>
  </si>
  <si>
    <t>2020-1-NB06-1-T</t>
  </si>
  <si>
    <t>Taška NTB06</t>
  </si>
  <si>
    <t>2020-1-NB07-1-T</t>
  </si>
  <si>
    <t>Taška NTB07</t>
  </si>
  <si>
    <t>2020-1-NB08-1-T</t>
  </si>
  <si>
    <t>Taška NTB08</t>
  </si>
  <si>
    <t>2020-1-NB09-1-T</t>
  </si>
  <si>
    <t>Taška NTB09</t>
  </si>
  <si>
    <t>2020-1-NB10-1-T</t>
  </si>
  <si>
    <t>Taška NTB10</t>
  </si>
  <si>
    <t>2020-1-NB011-1-T</t>
  </si>
  <si>
    <t>Taška NTB11</t>
  </si>
  <si>
    <t>Česká Republika - Vrchní státní zastupitelství v Praze, Nám. Hrdinů 1300, 140 65, Praha 4</t>
  </si>
  <si>
    <t>do 30 dnů od podpisu smlouvy</t>
  </si>
  <si>
    <t>David Novotný, DiS.</t>
  </si>
  <si>
    <t>dnovotny@vsz.pha.justice.cz</t>
  </si>
  <si>
    <t>Azenet s.r.o.</t>
  </si>
  <si>
    <t>Plánská 403/5, 301 00 Plzeň</t>
  </si>
  <si>
    <t>HP</t>
  </si>
  <si>
    <t>5TW10AA</t>
  </si>
  <si>
    <t>T9B50AA</t>
  </si>
  <si>
    <t>HP EliteBook 830 G7</t>
  </si>
  <si>
    <t>konfigurace</t>
  </si>
  <si>
    <t>HP EliteBook 840 G7</t>
  </si>
  <si>
    <t>HP EliteBook 850 G7</t>
  </si>
  <si>
    <t>HP 15.6 Value Black Topload</t>
  </si>
  <si>
    <t>HP USB-C Dock G5</t>
  </si>
  <si>
    <t>20U50001CK</t>
  </si>
  <si>
    <t>Lenovo</t>
  </si>
  <si>
    <t>Lenovo TP L14</t>
  </si>
  <si>
    <t>40AH0135EU</t>
  </si>
  <si>
    <t>ThinkPad Pro Docking Station (135W)</t>
  </si>
  <si>
    <t>4X40W19826</t>
  </si>
  <si>
    <t>ThinkPad 14 inch Professional Slim Topload</t>
  </si>
  <si>
    <t>20U70004CK</t>
  </si>
  <si>
    <t>Lenovo TP L15</t>
  </si>
  <si>
    <t>4X40E77328</t>
  </si>
  <si>
    <t>Lenovo ThinkPad Essential Topload Case</t>
  </si>
  <si>
    <t>20U50006CK</t>
  </si>
  <si>
    <t>20U70003CK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</si>
</sst>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č&quot;"/>
  </numFmts>
  <fonts count="1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Work Sans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1" xfId="0" applyBorder="1" applyAlignment="1">
      <alignment horizontal="left" vertical="top"/>
    </xf>
    <xf numFmtId="0" fontId="3" fillId="0" borderId="1" xfId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4" fontId="0" fillId="0" borderId="1" xfId="0" applyNumberFormat="1" applyFill="1" applyBorder="1" applyAlignment="1">
      <alignment horizontal="right" vertical="center" indent="1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4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right" vertical="center" indent="1"/>
    </xf>
    <xf numFmtId="0" fontId="0" fillId="0" borderId="0" xfId="0" applyFill="1"/>
    <xf numFmtId="0" fontId="0" fillId="0" borderId="0" xfId="0" applyFill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horizontal="left" vertical="top"/>
    </xf>
    <xf numFmtId="164" fontId="1" fillId="0" borderId="6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left" vertical="top"/>
    </xf>
    <xf numFmtId="164" fontId="0" fillId="0" borderId="1" xfId="0" applyNumberFormat="1" applyFont="1" applyFill="1" applyBorder="1" applyAlignment="1">
      <alignment vertical="center"/>
    </xf>
    <xf numFmtId="0" fontId="0" fillId="2" borderId="1" xfId="0" applyFill="1" applyBorder="1" applyAlignment="1">
      <alignment horizontal="left" vertical="top"/>
    </xf>
    <xf numFmtId="3" fontId="0" fillId="3" borderId="1" xfId="0" applyNumberFormat="1" applyFill="1" applyBorder="1" applyAlignment="1">
      <alignment horizontal="right" vertical="center" indent="1"/>
    </xf>
    <xf numFmtId="4" fontId="0" fillId="2" borderId="1" xfId="0" applyNumberFormat="1" applyFill="1" applyBorder="1" applyAlignment="1">
      <alignment horizontal="right" indent="1"/>
    </xf>
    <xf numFmtId="0" fontId="0" fillId="3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top" wrapText="1"/>
    </xf>
    <xf numFmtId="0" fontId="0" fillId="0" borderId="0" xfId="0" applyFill="1" applyBorder="1"/>
    <xf numFmtId="164" fontId="0" fillId="0" borderId="0" xfId="0" applyNumberFormat="1" applyFont="1" applyFill="1" applyBorder="1" applyAlignment="1">
      <alignment vertical="center"/>
    </xf>
    <xf numFmtId="0" fontId="0" fillId="3" borderId="1" xfId="0" applyFill="1" applyBorder="1"/>
    <xf numFmtId="0" fontId="4" fillId="3" borderId="1" xfId="0" applyFont="1" applyFill="1" applyBorder="1" applyAlignment="1">
      <alignment horizontal="left" vertical="top" wrapText="1"/>
    </xf>
    <xf numFmtId="4" fontId="0" fillId="2" borderId="1" xfId="0" applyNumberFormat="1" applyFill="1" applyBorder="1" applyAlignment="1">
      <alignment horizontal="center"/>
    </xf>
    <xf numFmtId="0" fontId="6" fillId="2" borderId="0" xfId="0" applyFont="1" applyFill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0" fillId="2" borderId="7" xfId="0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5" fillId="3" borderId="7" xfId="2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/>
    </xf>
    <xf numFmtId="3" fontId="0" fillId="3" borderId="7" xfId="0" applyNumberFormat="1" applyFill="1" applyBorder="1" applyAlignment="1">
      <alignment horizontal="center" vertical="top"/>
    </xf>
    <xf numFmtId="3" fontId="0" fillId="3" borderId="8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Hypertextový odkaz" xfId="2" builtinId="8"/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novotny@vsz.pha.justice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9"/>
  <sheetViews>
    <sheetView showGridLines="0" tabSelected="1" zoomScale="85" zoomScaleNormal="85" workbookViewId="0">
      <selection activeCell="M42" sqref="M42"/>
    </sheetView>
  </sheetViews>
  <sheetFormatPr defaultRowHeight="15"/>
  <cols>
    <col min="1" max="1" width="24.7109375" customWidth="1"/>
    <col min="2" max="2" width="35.7109375" customWidth="1"/>
    <col min="3" max="3" width="18.7109375" customWidth="1"/>
    <col min="4" max="5" width="24.7109375" customWidth="1"/>
    <col min="6" max="6" width="21" customWidth="1"/>
    <col min="7" max="7" width="10.140625" bestFit="1" customWidth="1"/>
    <col min="8" max="8" width="15.7109375" customWidth="1"/>
    <col min="9" max="9" width="6.7109375" customWidth="1"/>
    <col min="10" max="10" width="15.7109375" customWidth="1"/>
  </cols>
  <sheetData>
    <row r="2" spans="1:10">
      <c r="D2" s="27"/>
    </row>
    <row r="4" spans="1:10">
      <c r="A4" t="s">
        <v>13</v>
      </c>
      <c r="B4" s="43" t="s">
        <v>83</v>
      </c>
      <c r="C4" s="43"/>
      <c r="D4" s="43"/>
      <c r="E4" s="43"/>
      <c r="F4" s="43"/>
      <c r="G4" s="43"/>
      <c r="H4" s="43"/>
      <c r="I4" s="43"/>
      <c r="J4" s="43"/>
    </row>
    <row r="5" spans="1:10">
      <c r="A5" t="s">
        <v>1</v>
      </c>
      <c r="B5" s="43" t="s">
        <v>84</v>
      </c>
      <c r="C5" s="43"/>
      <c r="D5" s="43"/>
      <c r="E5" s="43"/>
      <c r="F5" s="43"/>
      <c r="G5" s="43"/>
      <c r="H5" s="43"/>
      <c r="I5" s="43"/>
      <c r="J5" s="43"/>
    </row>
    <row r="6" spans="1:10">
      <c r="A6" t="s">
        <v>0</v>
      </c>
      <c r="B6" s="22">
        <v>2562014</v>
      </c>
    </row>
    <row r="8" spans="1:10" s="27" customFormat="1">
      <c r="B8" s="44"/>
      <c r="C8" s="44"/>
      <c r="D8" s="44"/>
      <c r="E8" s="44"/>
      <c r="F8" s="44"/>
      <c r="G8" s="44"/>
      <c r="H8" s="44"/>
      <c r="I8" s="44"/>
      <c r="J8" s="44"/>
    </row>
    <row r="9" spans="1:10" s="27" customFormat="1">
      <c r="B9" s="44"/>
      <c r="C9" s="44"/>
      <c r="D9" s="44"/>
      <c r="E9" s="44"/>
      <c r="F9" s="44"/>
      <c r="G9" s="44"/>
      <c r="H9" s="44"/>
      <c r="I9" s="44"/>
      <c r="J9" s="44"/>
    </row>
    <row r="10" spans="1:10" s="27" customFormat="1">
      <c r="B10" s="14"/>
    </row>
    <row r="11" spans="1:10" s="13" customFormat="1" ht="15.75" thickBot="1">
      <c r="B11" s="14"/>
    </row>
    <row r="12" spans="1:10" s="13" customFormat="1">
      <c r="B12" s="15" t="s">
        <v>20</v>
      </c>
      <c r="C12" s="16">
        <f>SUM(H17:H49)</f>
        <v>1356510</v>
      </c>
    </row>
    <row r="13" spans="1:10" s="13" customFormat="1" ht="15.75" thickBot="1">
      <c r="B13" s="17" t="s">
        <v>21</v>
      </c>
      <c r="C13" s="18">
        <f>SUM(J17:J49)</f>
        <v>1641377.1</v>
      </c>
    </row>
    <row r="15" spans="1:10">
      <c r="A15" s="42" t="s">
        <v>15</v>
      </c>
      <c r="B15" s="42"/>
      <c r="C15" s="42" t="s">
        <v>13</v>
      </c>
      <c r="D15" s="42"/>
      <c r="E15" s="42"/>
      <c r="F15" s="42"/>
      <c r="G15" s="42" t="s">
        <v>18</v>
      </c>
      <c r="H15" s="42"/>
      <c r="I15" s="42"/>
      <c r="J15" s="42"/>
    </row>
    <row r="16" spans="1:10" ht="38.25">
      <c r="A16" s="4" t="s">
        <v>16</v>
      </c>
      <c r="B16" s="4" t="s">
        <v>14</v>
      </c>
      <c r="C16" s="4" t="s">
        <v>6</v>
      </c>
      <c r="D16" s="4" t="s">
        <v>7</v>
      </c>
      <c r="E16" s="4" t="s">
        <v>17</v>
      </c>
      <c r="F16" s="10" t="s">
        <v>10</v>
      </c>
      <c r="G16" s="2" t="s">
        <v>9</v>
      </c>
      <c r="H16" s="3" t="s">
        <v>11</v>
      </c>
      <c r="I16" s="2" t="s">
        <v>8</v>
      </c>
      <c r="J16" s="3" t="s">
        <v>12</v>
      </c>
    </row>
    <row r="17" spans="1:10">
      <c r="A17" s="25" t="s">
        <v>33</v>
      </c>
      <c r="B17" s="25" t="s">
        <v>22</v>
      </c>
      <c r="C17" s="26" t="s">
        <v>85</v>
      </c>
      <c r="D17" s="26" t="s">
        <v>88</v>
      </c>
      <c r="E17" s="31" t="s">
        <v>89</v>
      </c>
      <c r="F17" s="24">
        <v>25555</v>
      </c>
      <c r="G17" s="12">
        <f>'Příloha č. 1 KS VSZ Praha'!F16</f>
        <v>5</v>
      </c>
      <c r="H17" s="7">
        <f>ROUND(F17*G17,2)</f>
        <v>127775</v>
      </c>
      <c r="I17" s="5">
        <v>21</v>
      </c>
      <c r="J17" s="7">
        <f>ROUND(H17*(1+I17/100),2)</f>
        <v>154607.75</v>
      </c>
    </row>
    <row r="18" spans="1:10">
      <c r="A18" s="25" t="s">
        <v>38</v>
      </c>
      <c r="B18" s="25" t="s">
        <v>24</v>
      </c>
      <c r="C18" s="26" t="s">
        <v>85</v>
      </c>
      <c r="D18" s="26" t="s">
        <v>93</v>
      </c>
      <c r="E18" s="26" t="s">
        <v>86</v>
      </c>
      <c r="F18" s="24">
        <v>2233</v>
      </c>
      <c r="G18" s="12">
        <f>'Příloha č. 1 KS VSZ Praha'!F17</f>
        <v>0</v>
      </c>
      <c r="H18" s="7">
        <f t="shared" ref="H18:H45" si="0">ROUND(F18*G18,2)</f>
        <v>0</v>
      </c>
      <c r="I18" s="5">
        <v>21</v>
      </c>
      <c r="J18" s="7">
        <f t="shared" ref="J18:J25" si="1">ROUND(H18*(1+I18/100),2)</f>
        <v>0</v>
      </c>
    </row>
    <row r="19" spans="1:10">
      <c r="A19" s="25" t="s">
        <v>54</v>
      </c>
      <c r="B19" s="25" t="s">
        <v>22</v>
      </c>
      <c r="C19" s="26" t="s">
        <v>85</v>
      </c>
      <c r="D19" s="26" t="s">
        <v>88</v>
      </c>
      <c r="E19" s="31" t="s">
        <v>89</v>
      </c>
      <c r="F19" s="24">
        <v>27557</v>
      </c>
      <c r="G19" s="12">
        <f>'Příloha č. 1 KS VSZ Praha'!F18</f>
        <v>0</v>
      </c>
      <c r="H19" s="7">
        <f t="shared" si="0"/>
        <v>0</v>
      </c>
      <c r="I19" s="5">
        <v>21</v>
      </c>
      <c r="J19" s="7">
        <f t="shared" si="1"/>
        <v>0</v>
      </c>
    </row>
    <row r="20" spans="1:10" ht="30">
      <c r="A20" s="25" t="s">
        <v>39</v>
      </c>
      <c r="B20" s="25" t="s">
        <v>25</v>
      </c>
      <c r="C20" s="26" t="s">
        <v>85</v>
      </c>
      <c r="D20" s="32" t="s">
        <v>92</v>
      </c>
      <c r="E20" s="26" t="s">
        <v>87</v>
      </c>
      <c r="F20" s="24">
        <v>162</v>
      </c>
      <c r="G20" s="12">
        <f>'Příloha č. 1 KS VSZ Praha'!F19</f>
        <v>5</v>
      </c>
      <c r="H20" s="7">
        <f t="shared" si="0"/>
        <v>810</v>
      </c>
      <c r="I20" s="5">
        <v>21</v>
      </c>
      <c r="J20" s="7">
        <f t="shared" si="1"/>
        <v>980.1</v>
      </c>
    </row>
    <row r="21" spans="1:10">
      <c r="A21" s="25" t="s">
        <v>32</v>
      </c>
      <c r="B21" s="25" t="s">
        <v>23</v>
      </c>
      <c r="C21" s="26" t="s">
        <v>85</v>
      </c>
      <c r="D21" s="26" t="s">
        <v>90</v>
      </c>
      <c r="E21" s="31" t="s">
        <v>89</v>
      </c>
      <c r="F21" s="24">
        <v>26629</v>
      </c>
      <c r="G21" s="12">
        <f>'Příloha č. 1 KS VSZ Praha'!F20</f>
        <v>45</v>
      </c>
      <c r="H21" s="7">
        <f t="shared" si="0"/>
        <v>1198305</v>
      </c>
      <c r="I21" s="5">
        <v>21</v>
      </c>
      <c r="J21" s="7">
        <f t="shared" si="1"/>
        <v>1449949.05</v>
      </c>
    </row>
    <row r="22" spans="1:10">
      <c r="A22" s="25" t="s">
        <v>36</v>
      </c>
      <c r="B22" s="25" t="s">
        <v>26</v>
      </c>
      <c r="C22" s="26" t="s">
        <v>85</v>
      </c>
      <c r="D22" s="26" t="s">
        <v>93</v>
      </c>
      <c r="E22" s="26" t="s">
        <v>86</v>
      </c>
      <c r="F22" s="24">
        <v>2233</v>
      </c>
      <c r="G22" s="12">
        <f>'Příloha č. 1 KS VSZ Praha'!F21</f>
        <v>10</v>
      </c>
      <c r="H22" s="7">
        <f t="shared" si="0"/>
        <v>22330</v>
      </c>
      <c r="I22" s="5">
        <v>21</v>
      </c>
      <c r="J22" s="7">
        <f t="shared" si="1"/>
        <v>27019.3</v>
      </c>
    </row>
    <row r="23" spans="1:10">
      <c r="A23" s="25" t="s">
        <v>41</v>
      </c>
      <c r="B23" s="25" t="s">
        <v>42</v>
      </c>
      <c r="C23" s="26" t="s">
        <v>85</v>
      </c>
      <c r="D23" s="26" t="s">
        <v>90</v>
      </c>
      <c r="E23" s="31" t="s">
        <v>89</v>
      </c>
      <c r="F23" s="24">
        <v>26629</v>
      </c>
      <c r="G23" s="12">
        <f>'Příloha č. 1 KS VSZ Praha'!F22</f>
        <v>0</v>
      </c>
      <c r="H23" s="7">
        <f t="shared" si="0"/>
        <v>0</v>
      </c>
      <c r="I23" s="5">
        <v>21</v>
      </c>
      <c r="J23" s="7">
        <f t="shared" si="1"/>
        <v>0</v>
      </c>
    </row>
    <row r="24" spans="1:10">
      <c r="A24" s="25" t="s">
        <v>53</v>
      </c>
      <c r="B24" s="25" t="s">
        <v>23</v>
      </c>
      <c r="C24" s="26"/>
      <c r="D24" s="26"/>
      <c r="E24" s="31"/>
      <c r="F24" s="24"/>
      <c r="G24" s="12">
        <f>'Příloha č. 1 KS VSZ Praha'!F23</f>
        <v>0</v>
      </c>
      <c r="H24" s="7">
        <f t="shared" si="0"/>
        <v>0</v>
      </c>
      <c r="I24" s="5">
        <v>21</v>
      </c>
      <c r="J24" s="7">
        <f t="shared" si="1"/>
        <v>0</v>
      </c>
    </row>
    <row r="25" spans="1:10" ht="30">
      <c r="A25" s="25" t="s">
        <v>37</v>
      </c>
      <c r="B25" s="25" t="s">
        <v>27</v>
      </c>
      <c r="C25" s="26" t="s">
        <v>85</v>
      </c>
      <c r="D25" s="32" t="s">
        <v>92</v>
      </c>
      <c r="E25" s="26" t="s">
        <v>87</v>
      </c>
      <c r="F25" s="24">
        <v>162</v>
      </c>
      <c r="G25" s="12">
        <f>'Příloha č. 1 KS VSZ Praha'!F24</f>
        <v>45</v>
      </c>
      <c r="H25" s="7">
        <f t="shared" si="0"/>
        <v>7290</v>
      </c>
      <c r="I25" s="5">
        <v>21</v>
      </c>
      <c r="J25" s="7">
        <f t="shared" si="1"/>
        <v>8820.9</v>
      </c>
    </row>
    <row r="26" spans="1:10">
      <c r="A26" s="25" t="s">
        <v>31</v>
      </c>
      <c r="B26" s="25" t="s">
        <v>28</v>
      </c>
      <c r="C26" s="26" t="s">
        <v>85</v>
      </c>
      <c r="D26" s="26" t="s">
        <v>91</v>
      </c>
      <c r="E26" s="31" t="s">
        <v>89</v>
      </c>
      <c r="F26" s="24">
        <v>26629</v>
      </c>
      <c r="G26" s="12">
        <f>'Příloha č. 1 KS VSZ Praha'!F25</f>
        <v>0</v>
      </c>
      <c r="H26" s="7">
        <f t="shared" si="0"/>
        <v>0</v>
      </c>
      <c r="I26" s="5">
        <v>21</v>
      </c>
      <c r="J26" s="7">
        <f t="shared" ref="J26:J45" si="2">ROUND(H26*(1+I26/100),2)</f>
        <v>0</v>
      </c>
    </row>
    <row r="27" spans="1:10">
      <c r="A27" s="25" t="s">
        <v>34</v>
      </c>
      <c r="B27" s="25" t="s">
        <v>30</v>
      </c>
      <c r="C27" s="26" t="s">
        <v>85</v>
      </c>
      <c r="D27" s="26" t="s">
        <v>93</v>
      </c>
      <c r="E27" s="26" t="s">
        <v>86</v>
      </c>
      <c r="F27" s="24">
        <v>2233</v>
      </c>
      <c r="G27" s="12">
        <f>'Příloha č. 1 KS VSZ Praha'!F26</f>
        <v>0</v>
      </c>
      <c r="H27" s="7">
        <f t="shared" si="0"/>
        <v>0</v>
      </c>
      <c r="I27" s="5">
        <v>21</v>
      </c>
      <c r="J27" s="7">
        <f t="shared" si="2"/>
        <v>0</v>
      </c>
    </row>
    <row r="28" spans="1:10">
      <c r="A28" s="25" t="s">
        <v>52</v>
      </c>
      <c r="B28" s="25" t="s">
        <v>28</v>
      </c>
      <c r="C28" s="26" t="s">
        <v>85</v>
      </c>
      <c r="D28" s="26" t="s">
        <v>91</v>
      </c>
      <c r="E28" s="31" t="s">
        <v>89</v>
      </c>
      <c r="F28" s="24">
        <v>28512</v>
      </c>
      <c r="G28" s="12">
        <f>'Příloha č. 1 KS VSZ Praha'!F27</f>
        <v>0</v>
      </c>
      <c r="H28" s="7">
        <f t="shared" si="0"/>
        <v>0</v>
      </c>
      <c r="I28" s="5">
        <v>21</v>
      </c>
      <c r="J28" s="7">
        <f t="shared" si="2"/>
        <v>0</v>
      </c>
    </row>
    <row r="29" spans="1:10" ht="30">
      <c r="A29" s="25" t="s">
        <v>35</v>
      </c>
      <c r="B29" s="25" t="s">
        <v>29</v>
      </c>
      <c r="C29" s="26" t="s">
        <v>85</v>
      </c>
      <c r="D29" s="32" t="s">
        <v>92</v>
      </c>
      <c r="E29" s="26" t="s">
        <v>87</v>
      </c>
      <c r="F29" s="24">
        <v>162</v>
      </c>
      <c r="G29" s="12">
        <f>'Příloha č. 1 KS VSZ Praha'!F28</f>
        <v>0</v>
      </c>
      <c r="H29" s="7">
        <f t="shared" ref="H29" si="3">ROUND(F29*G29,2)</f>
        <v>0</v>
      </c>
      <c r="I29" s="5">
        <v>21</v>
      </c>
      <c r="J29" s="7">
        <f t="shared" ref="J29" si="4">ROUND(H29*(1+I29/100),2)</f>
        <v>0</v>
      </c>
    </row>
    <row r="30" spans="1:10">
      <c r="A30" s="25" t="s">
        <v>43</v>
      </c>
      <c r="B30" s="25" t="s">
        <v>23</v>
      </c>
      <c r="C30" s="26" t="s">
        <v>95</v>
      </c>
      <c r="D30" s="26" t="s">
        <v>96</v>
      </c>
      <c r="E30" s="31" t="s">
        <v>94</v>
      </c>
      <c r="F30" s="24">
        <v>25194</v>
      </c>
      <c r="G30" s="12">
        <f>'Příloha č. 1 KS VSZ Praha'!F29</f>
        <v>0</v>
      </c>
      <c r="H30" s="7">
        <f t="shared" ref="H30" si="5">ROUND(F30*G30,2)</f>
        <v>0</v>
      </c>
      <c r="I30" s="5">
        <v>21</v>
      </c>
      <c r="J30" s="7">
        <f t="shared" ref="J30" si="6">ROUND(H30*(1+I30/100),2)</f>
        <v>0</v>
      </c>
    </row>
    <row r="31" spans="1:10">
      <c r="A31" s="29" t="s">
        <v>55</v>
      </c>
      <c r="B31" s="29" t="s">
        <v>56</v>
      </c>
      <c r="C31" s="26"/>
      <c r="D31" s="33"/>
      <c r="E31" s="34"/>
      <c r="F31" s="24"/>
      <c r="G31" s="12">
        <f>'Příloha č. 1 KS VSZ Praha'!F30</f>
        <v>0</v>
      </c>
      <c r="H31" s="7">
        <f t="shared" si="0"/>
        <v>0</v>
      </c>
      <c r="I31" s="5">
        <v>21</v>
      </c>
      <c r="J31" s="7">
        <f t="shared" si="2"/>
        <v>0</v>
      </c>
    </row>
    <row r="32" spans="1:10" ht="30">
      <c r="A32" s="29" t="s">
        <v>63</v>
      </c>
      <c r="B32" s="29" t="s">
        <v>64</v>
      </c>
      <c r="C32" s="26" t="s">
        <v>95</v>
      </c>
      <c r="D32" s="35" t="s">
        <v>100</v>
      </c>
      <c r="E32" s="36" t="s">
        <v>99</v>
      </c>
      <c r="F32" s="24">
        <v>1000</v>
      </c>
      <c r="G32" s="12">
        <f>'Příloha č. 1 KS VSZ Praha'!F31</f>
        <v>0</v>
      </c>
      <c r="H32" s="7">
        <f t="shared" si="0"/>
        <v>0</v>
      </c>
      <c r="I32" s="5">
        <v>21</v>
      </c>
      <c r="J32" s="7">
        <f t="shared" si="2"/>
        <v>0</v>
      </c>
    </row>
    <row r="33" spans="1:10">
      <c r="A33" s="29" t="s">
        <v>44</v>
      </c>
      <c r="B33" s="29" t="s">
        <v>28</v>
      </c>
      <c r="C33" s="26" t="s">
        <v>95</v>
      </c>
      <c r="D33" s="37" t="s">
        <v>102</v>
      </c>
      <c r="E33" s="38" t="s">
        <v>101</v>
      </c>
      <c r="F33" s="24">
        <v>25194</v>
      </c>
      <c r="G33" s="12">
        <f>'Příloha č. 1 KS VSZ Praha'!F32</f>
        <v>0</v>
      </c>
      <c r="H33" s="7">
        <f t="shared" si="0"/>
        <v>0</v>
      </c>
      <c r="I33" s="5">
        <v>21</v>
      </c>
      <c r="J33" s="7">
        <f t="shared" si="2"/>
        <v>0</v>
      </c>
    </row>
    <row r="34" spans="1:10" ht="15.6" customHeight="1">
      <c r="A34" s="25" t="s">
        <v>57</v>
      </c>
      <c r="B34" s="25" t="s">
        <v>58</v>
      </c>
      <c r="C34" s="26" t="s">
        <v>95</v>
      </c>
      <c r="D34" s="33" t="s">
        <v>98</v>
      </c>
      <c r="E34" s="40" t="s">
        <v>97</v>
      </c>
      <c r="F34" s="24">
        <v>6394</v>
      </c>
      <c r="G34" s="12">
        <f>'Příloha č. 1 KS VSZ Praha'!F33</f>
        <v>0</v>
      </c>
      <c r="H34" s="7">
        <f t="shared" si="0"/>
        <v>0</v>
      </c>
      <c r="I34" s="5">
        <v>21</v>
      </c>
      <c r="J34" s="7">
        <f t="shared" si="2"/>
        <v>0</v>
      </c>
    </row>
    <row r="35" spans="1:10" ht="30">
      <c r="A35" s="25" t="s">
        <v>65</v>
      </c>
      <c r="B35" s="25" t="s">
        <v>66</v>
      </c>
      <c r="C35" s="26" t="s">
        <v>95</v>
      </c>
      <c r="D35" s="35" t="s">
        <v>104</v>
      </c>
      <c r="E35" s="39" t="s">
        <v>103</v>
      </c>
      <c r="F35" s="24">
        <v>630</v>
      </c>
      <c r="G35" s="12">
        <f>'Příloha č. 1 KS VSZ Praha'!F34</f>
        <v>0</v>
      </c>
      <c r="H35" s="7">
        <f t="shared" si="0"/>
        <v>0</v>
      </c>
      <c r="I35" s="5">
        <v>21</v>
      </c>
      <c r="J35" s="7">
        <f t="shared" si="2"/>
        <v>0</v>
      </c>
    </row>
    <row r="36" spans="1:10">
      <c r="A36" s="25" t="s">
        <v>45</v>
      </c>
      <c r="B36" s="25" t="s">
        <v>23</v>
      </c>
      <c r="C36" s="26"/>
      <c r="D36" s="26"/>
      <c r="E36" s="24"/>
      <c r="F36" s="24"/>
      <c r="G36" s="12">
        <f>'Příloha č. 1 KS VSZ Praha'!F35</f>
        <v>0</v>
      </c>
      <c r="H36" s="7">
        <f t="shared" si="0"/>
        <v>0</v>
      </c>
      <c r="I36" s="5">
        <v>21</v>
      </c>
      <c r="J36" s="7">
        <f t="shared" si="2"/>
        <v>0</v>
      </c>
    </row>
    <row r="37" spans="1:10" ht="17.45" customHeight="1">
      <c r="A37" s="25" t="s">
        <v>59</v>
      </c>
      <c r="B37" s="25" t="s">
        <v>60</v>
      </c>
      <c r="C37" s="26"/>
      <c r="D37" s="26"/>
      <c r="E37" s="24"/>
      <c r="F37" s="24"/>
      <c r="G37" s="12">
        <f>'Příloha č. 1 KS VSZ Praha'!F36</f>
        <v>0</v>
      </c>
      <c r="H37" s="7">
        <f t="shared" si="0"/>
        <v>0</v>
      </c>
      <c r="I37" s="5">
        <v>21</v>
      </c>
      <c r="J37" s="7">
        <f t="shared" si="2"/>
        <v>0</v>
      </c>
    </row>
    <row r="38" spans="1:10">
      <c r="A38" s="25" t="s">
        <v>67</v>
      </c>
      <c r="B38" s="25" t="s">
        <v>68</v>
      </c>
      <c r="C38" s="26"/>
      <c r="D38" s="26"/>
      <c r="E38" s="24"/>
      <c r="F38" s="24"/>
      <c r="G38" s="12">
        <f>'Příloha č. 1 KS VSZ Praha'!F37</f>
        <v>0</v>
      </c>
      <c r="H38" s="7">
        <f t="shared" si="0"/>
        <v>0</v>
      </c>
      <c r="I38" s="5">
        <v>21</v>
      </c>
      <c r="J38" s="7">
        <f t="shared" si="2"/>
        <v>0</v>
      </c>
    </row>
    <row r="39" spans="1:10">
      <c r="A39" s="30" t="s">
        <v>46</v>
      </c>
      <c r="B39" s="30" t="s">
        <v>28</v>
      </c>
      <c r="C39" s="26"/>
      <c r="D39" s="26"/>
      <c r="E39" s="24"/>
      <c r="F39" s="24"/>
      <c r="G39" s="12">
        <f>'Příloha č. 1 KS VSZ Praha'!F38</f>
        <v>0</v>
      </c>
      <c r="H39" s="7">
        <f t="shared" si="0"/>
        <v>0</v>
      </c>
      <c r="I39" s="5">
        <v>21</v>
      </c>
      <c r="J39" s="7">
        <f t="shared" si="2"/>
        <v>0</v>
      </c>
    </row>
    <row r="40" spans="1:10" ht="16.149999999999999" customHeight="1">
      <c r="A40" s="25" t="s">
        <v>61</v>
      </c>
      <c r="B40" s="25" t="s">
        <v>62</v>
      </c>
      <c r="C40" s="26"/>
      <c r="D40" s="26"/>
      <c r="E40" s="24"/>
      <c r="F40" s="24"/>
      <c r="G40" s="12">
        <f>'Příloha č. 1 KS VSZ Praha'!F39</f>
        <v>0</v>
      </c>
      <c r="H40" s="7">
        <f t="shared" si="0"/>
        <v>0</v>
      </c>
      <c r="I40" s="5">
        <v>21</v>
      </c>
      <c r="J40" s="7">
        <f t="shared" si="2"/>
        <v>0</v>
      </c>
    </row>
    <row r="41" spans="1:10">
      <c r="A41" s="25" t="s">
        <v>69</v>
      </c>
      <c r="B41" s="25" t="s">
        <v>70</v>
      </c>
      <c r="C41" s="26"/>
      <c r="D41" s="26"/>
      <c r="E41" s="24"/>
      <c r="F41" s="24"/>
      <c r="G41" s="12">
        <f>'Příloha č. 1 KS VSZ Praha'!F40</f>
        <v>0</v>
      </c>
      <c r="H41" s="7">
        <f t="shared" si="0"/>
        <v>0</v>
      </c>
      <c r="I41" s="5">
        <v>21</v>
      </c>
      <c r="J41" s="7">
        <f t="shared" si="2"/>
        <v>0</v>
      </c>
    </row>
    <row r="42" spans="1:10">
      <c r="A42" s="25" t="s">
        <v>47</v>
      </c>
      <c r="B42" s="25" t="s">
        <v>23</v>
      </c>
      <c r="C42" s="26" t="s">
        <v>95</v>
      </c>
      <c r="D42" s="26" t="s">
        <v>96</v>
      </c>
      <c r="E42" s="41" t="s">
        <v>105</v>
      </c>
      <c r="F42" s="24">
        <v>22460</v>
      </c>
      <c r="G42" s="12">
        <f>'Příloha č. 1 KS VSZ Praha'!F41</f>
        <v>0</v>
      </c>
      <c r="H42" s="7">
        <f t="shared" si="0"/>
        <v>0</v>
      </c>
      <c r="I42" s="5">
        <v>21</v>
      </c>
      <c r="J42" s="7">
        <f t="shared" si="2"/>
        <v>0</v>
      </c>
    </row>
    <row r="43" spans="1:10">
      <c r="A43" s="25" t="s">
        <v>71</v>
      </c>
      <c r="B43" s="25" t="s">
        <v>72</v>
      </c>
      <c r="C43" s="26"/>
      <c r="D43" s="26"/>
      <c r="E43" s="24"/>
      <c r="F43" s="24"/>
      <c r="G43" s="12">
        <f>'Příloha č. 1 KS VSZ Praha'!F42</f>
        <v>0</v>
      </c>
      <c r="H43" s="7">
        <f t="shared" si="0"/>
        <v>0</v>
      </c>
      <c r="I43" s="5">
        <v>21</v>
      </c>
      <c r="J43" s="7">
        <f t="shared" si="2"/>
        <v>0</v>
      </c>
    </row>
    <row r="44" spans="1:10">
      <c r="A44" s="25" t="s">
        <v>48</v>
      </c>
      <c r="B44" s="25" t="s">
        <v>28</v>
      </c>
      <c r="C44" s="26" t="s">
        <v>95</v>
      </c>
      <c r="D44" s="26" t="s">
        <v>102</v>
      </c>
      <c r="E44" s="41" t="s">
        <v>106</v>
      </c>
      <c r="F44" s="24">
        <v>18636</v>
      </c>
      <c r="G44" s="12">
        <f>'Příloha č. 1 KS VSZ Praha'!F43</f>
        <v>0</v>
      </c>
      <c r="H44" s="7">
        <f t="shared" si="0"/>
        <v>0</v>
      </c>
      <c r="I44" s="5">
        <v>21</v>
      </c>
      <c r="J44" s="7">
        <f t="shared" si="2"/>
        <v>0</v>
      </c>
    </row>
    <row r="45" spans="1:10">
      <c r="A45" s="25" t="s">
        <v>73</v>
      </c>
      <c r="B45" s="25" t="s">
        <v>74</v>
      </c>
      <c r="C45" s="26"/>
      <c r="D45" s="26"/>
      <c r="E45" s="24"/>
      <c r="F45" s="24"/>
      <c r="G45" s="12">
        <f>'Příloha č. 1 KS VSZ Praha'!F44</f>
        <v>0</v>
      </c>
      <c r="H45" s="7">
        <f t="shared" si="0"/>
        <v>0</v>
      </c>
      <c r="I45" s="5">
        <v>21</v>
      </c>
      <c r="J45" s="7">
        <f t="shared" si="2"/>
        <v>0</v>
      </c>
    </row>
    <row r="46" spans="1:10">
      <c r="A46" s="25" t="s">
        <v>49</v>
      </c>
      <c r="B46" s="25" t="s">
        <v>50</v>
      </c>
      <c r="C46" s="26"/>
      <c r="D46" s="26"/>
      <c r="E46" s="24"/>
      <c r="F46" s="24"/>
      <c r="G46" s="12">
        <f>'Příloha č. 1 KS VSZ Praha'!F45</f>
        <v>0</v>
      </c>
      <c r="H46" s="7">
        <f t="shared" ref="H46:H49" si="7">ROUND(F46*G46,2)</f>
        <v>0</v>
      </c>
      <c r="I46" s="5">
        <v>21</v>
      </c>
      <c r="J46" s="7">
        <f t="shared" ref="J46:J49" si="8">ROUND(H46*(1+I46/100),2)</f>
        <v>0</v>
      </c>
    </row>
    <row r="47" spans="1:10">
      <c r="A47" s="25" t="s">
        <v>75</v>
      </c>
      <c r="B47" s="25" t="s">
        <v>76</v>
      </c>
      <c r="C47" s="26"/>
      <c r="D47" s="26"/>
      <c r="E47" s="24"/>
      <c r="F47" s="24"/>
      <c r="G47" s="12">
        <f>'Příloha č. 1 KS VSZ Praha'!F46</f>
        <v>0</v>
      </c>
      <c r="H47" s="7">
        <f t="shared" si="7"/>
        <v>0</v>
      </c>
      <c r="I47" s="5">
        <v>21</v>
      </c>
      <c r="J47" s="7">
        <f t="shared" si="8"/>
        <v>0</v>
      </c>
    </row>
    <row r="48" spans="1:10">
      <c r="A48" s="25" t="s">
        <v>51</v>
      </c>
      <c r="B48" s="25" t="s">
        <v>28</v>
      </c>
      <c r="C48" s="26"/>
      <c r="D48" s="26"/>
      <c r="E48" s="24"/>
      <c r="F48" s="24"/>
      <c r="G48" s="12">
        <f>'Příloha č. 1 KS VSZ Praha'!F47</f>
        <v>0</v>
      </c>
      <c r="H48" s="7">
        <f t="shared" si="7"/>
        <v>0</v>
      </c>
      <c r="I48" s="5">
        <v>21</v>
      </c>
      <c r="J48" s="7">
        <f t="shared" si="8"/>
        <v>0</v>
      </c>
    </row>
    <row r="49" spans="1:10">
      <c r="A49" s="25" t="s">
        <v>77</v>
      </c>
      <c r="B49" s="25" t="s">
        <v>78</v>
      </c>
      <c r="C49" s="26"/>
      <c r="D49" s="26"/>
      <c r="E49" s="24"/>
      <c r="F49" s="24"/>
      <c r="G49" s="12">
        <f>'Příloha č. 1 KS VSZ Praha'!F48</f>
        <v>0</v>
      </c>
      <c r="H49" s="7">
        <f t="shared" si="7"/>
        <v>0</v>
      </c>
      <c r="I49" s="5">
        <v>21</v>
      </c>
      <c r="J49" s="7">
        <f t="shared" si="8"/>
        <v>0</v>
      </c>
    </row>
  </sheetData>
  <mergeCells count="7">
    <mergeCell ref="A15:B15"/>
    <mergeCell ref="C15:F15"/>
    <mergeCell ref="G15:J15"/>
    <mergeCell ref="B4:J4"/>
    <mergeCell ref="B5:J5"/>
    <mergeCell ref="B8:J8"/>
    <mergeCell ref="B9:J9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48"/>
  <sheetViews>
    <sheetView showGridLines="0" zoomScale="85" zoomScaleNormal="85" workbookViewId="0">
      <selection activeCell="C26" sqref="C26"/>
    </sheetView>
  </sheetViews>
  <sheetFormatPr defaultRowHeight="15"/>
  <cols>
    <col min="1" max="1" width="24.7109375" customWidth="1"/>
    <col min="2" max="2" width="32.85546875" bestFit="1" customWidth="1"/>
    <col min="3" max="5" width="30.7109375" customWidth="1"/>
    <col min="6" max="6" width="9.7109375" customWidth="1"/>
    <col min="7" max="7" width="19" customWidth="1"/>
    <col min="8" max="8" width="14.85546875" customWidth="1"/>
    <col min="9" max="9" width="6.7109375" customWidth="1"/>
    <col min="10" max="10" width="15" customWidth="1"/>
  </cols>
  <sheetData>
    <row r="3" spans="1:12">
      <c r="A3" t="s">
        <v>2</v>
      </c>
      <c r="B3" s="50" t="s">
        <v>79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5" spans="1:12">
      <c r="A5" t="s">
        <v>5</v>
      </c>
      <c r="B5" s="50" t="s">
        <v>79</v>
      </c>
      <c r="C5" s="50"/>
      <c r="D5" s="50"/>
      <c r="E5" s="50"/>
      <c r="F5" s="50"/>
      <c r="G5" s="50"/>
      <c r="H5" s="50"/>
      <c r="I5" s="50"/>
      <c r="J5" s="50"/>
      <c r="K5" s="50"/>
      <c r="L5" s="50"/>
    </row>
    <row r="6" spans="1:12">
      <c r="A6" t="s">
        <v>40</v>
      </c>
      <c r="B6" s="50" t="s">
        <v>80</v>
      </c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1:12">
      <c r="A7" t="s">
        <v>19</v>
      </c>
      <c r="B7" s="51" t="s">
        <v>81</v>
      </c>
      <c r="C7" s="46"/>
      <c r="D7" s="46"/>
      <c r="E7" s="46"/>
      <c r="F7" s="47"/>
      <c r="G7" s="8"/>
    </row>
    <row r="8" spans="1:12">
      <c r="A8" t="s">
        <v>3</v>
      </c>
      <c r="B8" s="45" t="s">
        <v>82</v>
      </c>
      <c r="C8" s="46"/>
      <c r="D8" s="46"/>
      <c r="E8" s="46"/>
      <c r="F8" s="47"/>
      <c r="G8" s="9"/>
    </row>
    <row r="9" spans="1:12">
      <c r="A9" t="s">
        <v>4</v>
      </c>
      <c r="B9" s="48">
        <v>737247099</v>
      </c>
      <c r="C9" s="49"/>
      <c r="D9" s="49"/>
      <c r="E9" s="49"/>
      <c r="F9" s="47"/>
      <c r="G9" s="8"/>
      <c r="H9" s="6"/>
      <c r="I9" s="6"/>
      <c r="J9" s="6"/>
    </row>
    <row r="10" spans="1:12">
      <c r="B10" s="19"/>
      <c r="C10" s="19"/>
      <c r="D10" s="19"/>
      <c r="E10" s="19"/>
      <c r="F10" s="19"/>
      <c r="G10" s="8"/>
      <c r="H10" s="6"/>
      <c r="I10" s="6"/>
      <c r="J10" s="6"/>
    </row>
    <row r="11" spans="1:12">
      <c r="A11" s="20" t="s">
        <v>20</v>
      </c>
      <c r="B11" s="21">
        <f>SUM(H16:H48)</f>
        <v>1356510</v>
      </c>
      <c r="C11" s="28"/>
      <c r="D11" s="28"/>
      <c r="E11" s="28"/>
      <c r="F11" s="19"/>
      <c r="G11" s="8"/>
      <c r="H11" s="6"/>
      <c r="I11" s="6"/>
      <c r="J11" s="6"/>
    </row>
    <row r="12" spans="1:12">
      <c r="A12" s="20" t="s">
        <v>21</v>
      </c>
      <c r="B12" s="21">
        <f>SUM(J16:J48)</f>
        <v>1641377.1</v>
      </c>
      <c r="C12" s="28"/>
      <c r="D12" s="28"/>
      <c r="E12" s="28"/>
      <c r="F12" s="19"/>
      <c r="G12" s="8"/>
      <c r="H12" s="6"/>
      <c r="I12" s="6"/>
      <c r="J12" s="6"/>
    </row>
    <row r="14" spans="1:12">
      <c r="A14" s="42" t="s">
        <v>15</v>
      </c>
      <c r="B14" s="42"/>
      <c r="C14" s="52" t="s">
        <v>13</v>
      </c>
      <c r="D14" s="53"/>
      <c r="E14" s="54"/>
      <c r="F14" s="42" t="s">
        <v>18</v>
      </c>
      <c r="G14" s="42"/>
      <c r="H14" s="42"/>
      <c r="I14" s="42"/>
      <c r="J14" s="42"/>
    </row>
    <row r="15" spans="1:12" ht="38.25">
      <c r="A15" s="4" t="s">
        <v>16</v>
      </c>
      <c r="B15" s="4" t="s">
        <v>14</v>
      </c>
      <c r="C15" s="4" t="s">
        <v>6</v>
      </c>
      <c r="D15" s="4" t="s">
        <v>7</v>
      </c>
      <c r="E15" s="4" t="s">
        <v>17</v>
      </c>
      <c r="F15" s="2" t="s">
        <v>9</v>
      </c>
      <c r="G15" s="10" t="s">
        <v>10</v>
      </c>
      <c r="H15" s="3" t="s">
        <v>11</v>
      </c>
      <c r="I15" s="2" t="s">
        <v>8</v>
      </c>
      <c r="J15" s="3" t="s">
        <v>12</v>
      </c>
    </row>
    <row r="16" spans="1:12">
      <c r="A16" s="1" t="str">
        <f>'Celkový přehled'!A17</f>
        <v>2020-1-NB01-1</v>
      </c>
      <c r="B16" s="1" t="str">
        <f>'Celkový přehled'!B17</f>
        <v>Notebook 12"</v>
      </c>
      <c r="C16" s="11" t="str">
        <f>'Celkový přehled'!C17</f>
        <v>HP</v>
      </c>
      <c r="D16" s="11" t="str">
        <f>'Celkový přehled'!D17</f>
        <v>HP EliteBook 830 G7</v>
      </c>
      <c r="E16" s="11" t="str">
        <f>'Celkový přehled'!E17</f>
        <v>konfigurace</v>
      </c>
      <c r="F16" s="23">
        <v>5</v>
      </c>
      <c r="G16" s="11">
        <f>'Celkový přehled'!F17</f>
        <v>25555</v>
      </c>
      <c r="H16" s="7">
        <f>ROUND(F16*G16,2)</f>
        <v>127775</v>
      </c>
      <c r="I16" s="5">
        <v>21</v>
      </c>
      <c r="J16" s="7">
        <f t="shared" ref="J16" si="0">ROUND(H16*(1+I16/100),2)</f>
        <v>154607.75</v>
      </c>
    </row>
    <row r="17" spans="1:10">
      <c r="A17" s="1" t="str">
        <f>'Celkový přehled'!A18</f>
        <v>2020-1-NB01-1-D</v>
      </c>
      <c r="B17" s="1" t="str">
        <f>'Celkový přehled'!B18</f>
        <v>Dokovací stanice NTB01</v>
      </c>
      <c r="C17" s="11" t="str">
        <f>'Celkový přehled'!C18</f>
        <v>HP</v>
      </c>
      <c r="D17" s="11" t="str">
        <f>'Celkový přehled'!D18</f>
        <v>HP USB-C Dock G5</v>
      </c>
      <c r="E17" s="11" t="str">
        <f>'Celkový přehled'!E18</f>
        <v>5TW10AA</v>
      </c>
      <c r="F17" s="23">
        <v>0</v>
      </c>
      <c r="G17" s="11">
        <f>'Celkový přehled'!F18</f>
        <v>2233</v>
      </c>
      <c r="H17" s="7">
        <f>ROUND(F17*G17,2)</f>
        <v>0</v>
      </c>
      <c r="I17" s="5">
        <v>21</v>
      </c>
      <c r="J17" s="7">
        <f t="shared" ref="J17:J24" si="1">ROUND(H17*(1+I17/100),2)</f>
        <v>0</v>
      </c>
    </row>
    <row r="18" spans="1:10">
      <c r="A18" s="1" t="str">
        <f>'Celkový přehled'!A19</f>
        <v>2020-1-NB01-1NPU</v>
      </c>
      <c r="B18" s="1" t="str">
        <f>'Celkový přehled'!B19</f>
        <v>Notebook 12"</v>
      </c>
      <c r="C18" s="11" t="str">
        <f>'Celkový přehled'!C19</f>
        <v>HP</v>
      </c>
      <c r="D18" s="11" t="str">
        <f>'Celkový přehled'!D19</f>
        <v>HP EliteBook 830 G7</v>
      </c>
      <c r="E18" s="11" t="str">
        <f>'Celkový přehled'!E19</f>
        <v>konfigurace</v>
      </c>
      <c r="F18" s="23">
        <v>0</v>
      </c>
      <c r="G18" s="11">
        <f>'Celkový přehled'!F19</f>
        <v>27557</v>
      </c>
      <c r="H18" s="7">
        <f t="shared" ref="H18:H48" si="2">ROUND(F18*G18,2)</f>
        <v>0</v>
      </c>
      <c r="I18" s="5">
        <v>21</v>
      </c>
      <c r="J18" s="7">
        <f t="shared" si="1"/>
        <v>0</v>
      </c>
    </row>
    <row r="19" spans="1:10">
      <c r="A19" s="1" t="str">
        <f>'Celkový přehled'!A20</f>
        <v>2020-1-NB01-1-T</v>
      </c>
      <c r="B19" s="1" t="str">
        <f>'Celkový přehled'!B20</f>
        <v>Taška NTB01</v>
      </c>
      <c r="C19" s="11" t="str">
        <f>'Celkový přehled'!C20</f>
        <v>HP</v>
      </c>
      <c r="D19" s="11" t="str">
        <f>'Celkový přehled'!D20</f>
        <v>HP 15.6 Value Black Topload</v>
      </c>
      <c r="E19" s="11" t="str">
        <f>'Celkový přehled'!E20</f>
        <v>T9B50AA</v>
      </c>
      <c r="F19" s="23">
        <v>5</v>
      </c>
      <c r="G19" s="11">
        <f>'Celkový přehled'!F20</f>
        <v>162</v>
      </c>
      <c r="H19" s="7">
        <f t="shared" si="2"/>
        <v>810</v>
      </c>
      <c r="I19" s="5">
        <v>21</v>
      </c>
      <c r="J19" s="7">
        <f t="shared" si="1"/>
        <v>980.1</v>
      </c>
    </row>
    <row r="20" spans="1:10">
      <c r="A20" s="1" t="str">
        <f>'Celkový přehled'!A21</f>
        <v>2020-1-NB02-1</v>
      </c>
      <c r="B20" s="1" t="str">
        <f>'Celkový přehled'!B21</f>
        <v>Notebook 14"</v>
      </c>
      <c r="C20" s="11" t="str">
        <f>'Celkový přehled'!C21</f>
        <v>HP</v>
      </c>
      <c r="D20" s="11" t="str">
        <f>'Celkový přehled'!D21</f>
        <v>HP EliteBook 840 G7</v>
      </c>
      <c r="E20" s="11" t="str">
        <f>'Celkový přehled'!E21</f>
        <v>konfigurace</v>
      </c>
      <c r="F20" s="23">
        <v>45</v>
      </c>
      <c r="G20" s="11">
        <f>'Celkový přehled'!F21</f>
        <v>26629</v>
      </c>
      <c r="H20" s="7">
        <f t="shared" si="2"/>
        <v>1198305</v>
      </c>
      <c r="I20" s="5">
        <v>21</v>
      </c>
      <c r="J20" s="7">
        <f t="shared" si="1"/>
        <v>1449949.05</v>
      </c>
    </row>
    <row r="21" spans="1:10">
      <c r="A21" s="1" t="str">
        <f>'Celkový přehled'!A22</f>
        <v>2020-1-NB02-1-D</v>
      </c>
      <c r="B21" s="1" t="str">
        <f>'Celkový přehled'!B22</f>
        <v>Dokovací stanice NTB02</v>
      </c>
      <c r="C21" s="11" t="str">
        <f>'Celkový přehled'!C22</f>
        <v>HP</v>
      </c>
      <c r="D21" s="11" t="str">
        <f>'Celkový přehled'!D22</f>
        <v>HP USB-C Dock G5</v>
      </c>
      <c r="E21" s="11" t="str">
        <f>'Celkový přehled'!E22</f>
        <v>5TW10AA</v>
      </c>
      <c r="F21" s="23">
        <v>10</v>
      </c>
      <c r="G21" s="11">
        <f>'Celkový přehled'!F22</f>
        <v>2233</v>
      </c>
      <c r="H21" s="7">
        <f t="shared" si="2"/>
        <v>22330</v>
      </c>
      <c r="I21" s="5">
        <v>21</v>
      </c>
      <c r="J21" s="7">
        <f t="shared" si="1"/>
        <v>27019.3</v>
      </c>
    </row>
    <row r="22" spans="1:10">
      <c r="A22" s="1" t="str">
        <f>'Celkový přehled'!A23</f>
        <v>2020-1-NB02-1MZ</v>
      </c>
      <c r="B22" s="1" t="str">
        <f>'Celkový přehled'!B23</f>
        <v>Notebook 14" Mez. Záruka</v>
      </c>
      <c r="C22" s="11" t="str">
        <f>'Celkový přehled'!C23</f>
        <v>HP</v>
      </c>
      <c r="D22" s="11" t="str">
        <f>'Celkový přehled'!D23</f>
        <v>HP EliteBook 840 G7</v>
      </c>
      <c r="E22" s="11" t="str">
        <f>'Celkový přehled'!E23</f>
        <v>konfigurace</v>
      </c>
      <c r="F22" s="23">
        <v>0</v>
      </c>
      <c r="G22" s="11">
        <f>'Celkový přehled'!F23</f>
        <v>26629</v>
      </c>
      <c r="H22" s="7">
        <f t="shared" si="2"/>
        <v>0</v>
      </c>
      <c r="I22" s="5">
        <v>21</v>
      </c>
      <c r="J22" s="7">
        <f t="shared" si="1"/>
        <v>0</v>
      </c>
    </row>
    <row r="23" spans="1:10">
      <c r="A23" s="1" t="str">
        <f>'Celkový přehled'!A24</f>
        <v>2020-1-NB02-1NPU</v>
      </c>
      <c r="B23" s="1" t="str">
        <f>'Celkový přehled'!B24</f>
        <v>Notebook 14"</v>
      </c>
      <c r="C23" s="11">
        <f>'Celkový přehled'!C24</f>
        <v>0</v>
      </c>
      <c r="D23" s="11">
        <f>'Celkový přehled'!D24</f>
        <v>0</v>
      </c>
      <c r="E23" s="11">
        <f>'Celkový přehled'!E24</f>
        <v>0</v>
      </c>
      <c r="F23" s="23">
        <v>0</v>
      </c>
      <c r="G23" s="11">
        <f>'Celkový přehled'!F24</f>
        <v>0</v>
      </c>
      <c r="H23" s="7">
        <f t="shared" si="2"/>
        <v>0</v>
      </c>
      <c r="I23" s="5">
        <v>21</v>
      </c>
      <c r="J23" s="7">
        <f t="shared" si="1"/>
        <v>0</v>
      </c>
    </row>
    <row r="24" spans="1:10">
      <c r="A24" s="1" t="str">
        <f>'Celkový přehled'!A25</f>
        <v>2020-1-NB02-1-T</v>
      </c>
      <c r="B24" s="1" t="str">
        <f>'Celkový přehled'!B25</f>
        <v>Taška NTB02</v>
      </c>
      <c r="C24" s="11" t="str">
        <f>'Celkový přehled'!C25</f>
        <v>HP</v>
      </c>
      <c r="D24" s="11" t="str">
        <f>'Celkový přehled'!D25</f>
        <v>HP 15.6 Value Black Topload</v>
      </c>
      <c r="E24" s="11" t="str">
        <f>'Celkový přehled'!E25</f>
        <v>T9B50AA</v>
      </c>
      <c r="F24" s="23">
        <v>45</v>
      </c>
      <c r="G24" s="11">
        <f>'Celkový přehled'!F25</f>
        <v>162</v>
      </c>
      <c r="H24" s="7">
        <f t="shared" si="2"/>
        <v>7290</v>
      </c>
      <c r="I24" s="5">
        <v>21</v>
      </c>
      <c r="J24" s="7">
        <f t="shared" si="1"/>
        <v>8820.9</v>
      </c>
    </row>
    <row r="25" spans="1:10">
      <c r="A25" s="1" t="str">
        <f>'Celkový přehled'!A26</f>
        <v>2020-1-NB03-1</v>
      </c>
      <c r="B25" s="1" t="str">
        <f>'Celkový přehled'!B26</f>
        <v>Notebook 15,6"</v>
      </c>
      <c r="C25" s="11" t="str">
        <f>'Celkový přehled'!C26</f>
        <v>HP</v>
      </c>
      <c r="D25" s="11" t="str">
        <f>'Celkový přehled'!D26</f>
        <v>HP EliteBook 850 G7</v>
      </c>
      <c r="E25" s="11" t="str">
        <f>'Celkový přehled'!E26</f>
        <v>konfigurace</v>
      </c>
      <c r="F25" s="23">
        <v>0</v>
      </c>
      <c r="G25" s="11">
        <f>'Celkový přehled'!F26</f>
        <v>26629</v>
      </c>
      <c r="H25" s="7">
        <f t="shared" si="2"/>
        <v>0</v>
      </c>
      <c r="I25" s="5">
        <v>21</v>
      </c>
      <c r="J25" s="7">
        <f t="shared" ref="J25:J48" si="3">ROUND(H25*(1+I25/100),2)</f>
        <v>0</v>
      </c>
    </row>
    <row r="26" spans="1:10">
      <c r="A26" s="1" t="str">
        <f>'Celkový přehled'!A27</f>
        <v>2020-1-NB03-1-D</v>
      </c>
      <c r="B26" s="1" t="str">
        <f>'Celkový přehled'!B27</f>
        <v>Dokovací stanice NTB03</v>
      </c>
      <c r="C26" s="11" t="str">
        <f>'Celkový přehled'!C27</f>
        <v>HP</v>
      </c>
      <c r="D26" s="11" t="str">
        <f>'Celkový přehled'!D27</f>
        <v>HP USB-C Dock G5</v>
      </c>
      <c r="E26" s="11" t="str">
        <f>'Celkový přehled'!E27</f>
        <v>5TW10AA</v>
      </c>
      <c r="F26" s="23">
        <v>0</v>
      </c>
      <c r="G26" s="11">
        <f>'Celkový přehled'!F27</f>
        <v>2233</v>
      </c>
      <c r="H26" s="7">
        <f t="shared" si="2"/>
        <v>0</v>
      </c>
      <c r="I26" s="5">
        <v>21</v>
      </c>
      <c r="J26" s="7">
        <f t="shared" si="3"/>
        <v>0</v>
      </c>
    </row>
    <row r="27" spans="1:10">
      <c r="A27" s="1" t="str">
        <f>'Celkový přehled'!A28</f>
        <v>2020-1-NB03-1NPU</v>
      </c>
      <c r="B27" s="1" t="str">
        <f>'Celkový přehled'!B28</f>
        <v>Notebook 15,6"</v>
      </c>
      <c r="C27" s="11" t="str">
        <f>'Celkový přehled'!C28</f>
        <v>HP</v>
      </c>
      <c r="D27" s="11" t="str">
        <f>'Celkový přehled'!D28</f>
        <v>HP EliteBook 850 G7</v>
      </c>
      <c r="E27" s="11" t="str">
        <f>'Celkový přehled'!E28</f>
        <v>konfigurace</v>
      </c>
      <c r="F27" s="23">
        <v>0</v>
      </c>
      <c r="G27" s="11">
        <f>'Celkový přehled'!F28</f>
        <v>28512</v>
      </c>
      <c r="H27" s="7">
        <f t="shared" si="2"/>
        <v>0</v>
      </c>
      <c r="I27" s="5">
        <v>21</v>
      </c>
      <c r="J27" s="7">
        <f t="shared" si="3"/>
        <v>0</v>
      </c>
    </row>
    <row r="28" spans="1:10">
      <c r="A28" s="1" t="str">
        <f>'Celkový přehled'!A29</f>
        <v>2020-1-NB03-1-T</v>
      </c>
      <c r="B28" s="1" t="str">
        <f>'Celkový přehled'!B29</f>
        <v>Taška NTB03</v>
      </c>
      <c r="C28" s="11" t="str">
        <f>'Celkový přehled'!C29</f>
        <v>HP</v>
      </c>
      <c r="D28" s="11" t="str">
        <f>'Celkový přehled'!D29</f>
        <v>HP 15.6 Value Black Topload</v>
      </c>
      <c r="E28" s="11" t="str">
        <f>'Celkový přehled'!E29</f>
        <v>T9B50AA</v>
      </c>
      <c r="F28" s="23">
        <v>0</v>
      </c>
      <c r="G28" s="11">
        <f>'Celkový přehled'!F29</f>
        <v>162</v>
      </c>
      <c r="H28" s="7">
        <f t="shared" si="2"/>
        <v>0</v>
      </c>
      <c r="I28" s="5">
        <v>21</v>
      </c>
      <c r="J28" s="7">
        <f t="shared" si="3"/>
        <v>0</v>
      </c>
    </row>
    <row r="29" spans="1:10">
      <c r="A29" s="1" t="str">
        <f>'Celkový přehled'!A30</f>
        <v>2020-1-NB04-1</v>
      </c>
      <c r="B29" s="1" t="str">
        <f>'Celkový přehled'!B30</f>
        <v>Notebook 14"</v>
      </c>
      <c r="C29" s="11" t="str">
        <f>'Celkový přehled'!C30</f>
        <v>Lenovo</v>
      </c>
      <c r="D29" s="11" t="str">
        <f>'Celkový přehled'!D30</f>
        <v>Lenovo TP L14</v>
      </c>
      <c r="E29" s="11" t="str">
        <f>'Celkový přehled'!E30</f>
        <v>20U50001CK</v>
      </c>
      <c r="F29" s="23">
        <v>0</v>
      </c>
      <c r="G29" s="11">
        <f>'Celkový přehled'!F30</f>
        <v>25194</v>
      </c>
      <c r="H29" s="7">
        <f t="shared" ref="H29" si="4">ROUND(F29*G29,2)</f>
        <v>0</v>
      </c>
      <c r="I29" s="5">
        <v>21</v>
      </c>
      <c r="J29" s="7">
        <f t="shared" ref="J29" si="5">ROUND(H29*(1+I29/100),2)</f>
        <v>0</v>
      </c>
    </row>
    <row r="30" spans="1:10">
      <c r="A30" s="1" t="str">
        <f>'Celkový přehled'!A31</f>
        <v>2020-1-NB04-1 - D</v>
      </c>
      <c r="B30" s="1" t="str">
        <f>'Celkový přehled'!B31</f>
        <v>Dokovací stanice pro 2020-1-NB04-1</v>
      </c>
      <c r="C30" s="11">
        <f>'Celkový přehled'!C31</f>
        <v>0</v>
      </c>
      <c r="D30" s="11">
        <f>'Celkový přehled'!D31</f>
        <v>0</v>
      </c>
      <c r="E30" s="11">
        <f>'Celkový přehled'!E31</f>
        <v>0</v>
      </c>
      <c r="F30" s="23">
        <v>0</v>
      </c>
      <c r="G30" s="11">
        <f>'Celkový přehled'!F31</f>
        <v>0</v>
      </c>
      <c r="H30" s="7">
        <f t="shared" ref="H30" si="6">ROUND(F30*G30,2)</f>
        <v>0</v>
      </c>
      <c r="I30" s="5">
        <v>21</v>
      </c>
      <c r="J30" s="7">
        <f t="shared" ref="J30" si="7">ROUND(H30*(1+I30/100),2)</f>
        <v>0</v>
      </c>
    </row>
    <row r="31" spans="1:10">
      <c r="A31" s="1" t="str">
        <f>'Celkový přehled'!A32</f>
        <v>2020-1-NB04-1 - T</v>
      </c>
      <c r="B31" s="1" t="str">
        <f>'Celkový přehled'!B32</f>
        <v>Taška NTB04</v>
      </c>
      <c r="C31" s="11" t="str">
        <f>'Celkový přehled'!C32</f>
        <v>Lenovo</v>
      </c>
      <c r="D31" s="11" t="str">
        <f>'Celkový přehled'!D32</f>
        <v>ThinkPad 14 inch Professional Slim Topload</v>
      </c>
      <c r="E31" s="11" t="str">
        <f>'Celkový přehled'!E32</f>
        <v>4X40W19826</v>
      </c>
      <c r="F31" s="23">
        <v>0</v>
      </c>
      <c r="G31" s="11">
        <f>'Celkový přehled'!F32</f>
        <v>1000</v>
      </c>
      <c r="H31" s="7">
        <f t="shared" si="2"/>
        <v>0</v>
      </c>
      <c r="I31" s="5">
        <v>21</v>
      </c>
      <c r="J31" s="7">
        <f t="shared" si="3"/>
        <v>0</v>
      </c>
    </row>
    <row r="32" spans="1:10">
      <c r="A32" s="1" t="str">
        <f>'Celkový přehled'!A33</f>
        <v>2020-1-NB05-1</v>
      </c>
      <c r="B32" s="1" t="str">
        <f>'Celkový přehled'!B33</f>
        <v>Notebook 15,6"</v>
      </c>
      <c r="C32" s="11" t="str">
        <f>'Celkový přehled'!C33</f>
        <v>Lenovo</v>
      </c>
      <c r="D32" s="11" t="str">
        <f>'Celkový přehled'!D33</f>
        <v>Lenovo TP L15</v>
      </c>
      <c r="E32" s="11" t="str">
        <f>'Celkový přehled'!E33</f>
        <v>20U70004CK</v>
      </c>
      <c r="F32" s="23">
        <v>0</v>
      </c>
      <c r="G32" s="11">
        <f>'Celkový přehled'!F33</f>
        <v>25194</v>
      </c>
      <c r="H32" s="7">
        <f t="shared" si="2"/>
        <v>0</v>
      </c>
      <c r="I32" s="5">
        <v>21</v>
      </c>
      <c r="J32" s="7">
        <f t="shared" si="3"/>
        <v>0</v>
      </c>
    </row>
    <row r="33" spans="1:10">
      <c r="A33" s="1" t="str">
        <f>'Celkový přehled'!A34</f>
        <v>2020-1-NB05-1 - D</v>
      </c>
      <c r="B33" s="1" t="str">
        <f>'Celkový přehled'!B34</f>
        <v>Dokovací stanice pro 2020-1-NB05-1</v>
      </c>
      <c r="C33" s="11" t="str">
        <f>'Celkový přehled'!C34</f>
        <v>Lenovo</v>
      </c>
      <c r="D33" s="11" t="str">
        <f>'Celkový přehled'!D34</f>
        <v>ThinkPad Pro Docking Station (135W)</v>
      </c>
      <c r="E33" s="11" t="str">
        <f>'Celkový přehled'!E34</f>
        <v>40AH0135EU</v>
      </c>
      <c r="F33" s="23">
        <v>0</v>
      </c>
      <c r="G33" s="11">
        <f>'Celkový přehled'!F34</f>
        <v>6394</v>
      </c>
      <c r="H33" s="7">
        <f t="shared" si="2"/>
        <v>0</v>
      </c>
      <c r="I33" s="5">
        <v>21</v>
      </c>
      <c r="J33" s="7">
        <f t="shared" si="3"/>
        <v>0</v>
      </c>
    </row>
    <row r="34" spans="1:10">
      <c r="A34" s="1" t="str">
        <f>'Celkový přehled'!A35</f>
        <v>2020-1-NB05-1-T</v>
      </c>
      <c r="B34" s="1" t="str">
        <f>'Celkový přehled'!B35</f>
        <v>Taška NTB05</v>
      </c>
      <c r="C34" s="11" t="str">
        <f>'Celkový přehled'!C35</f>
        <v>Lenovo</v>
      </c>
      <c r="D34" s="11" t="str">
        <f>'Celkový přehled'!D35</f>
        <v>Lenovo ThinkPad Essential Topload Case</v>
      </c>
      <c r="E34" s="11" t="str">
        <f>'Celkový přehled'!E35</f>
        <v>4X40E77328</v>
      </c>
      <c r="F34" s="23">
        <v>0</v>
      </c>
      <c r="G34" s="11">
        <f>'Celkový přehled'!F35</f>
        <v>630</v>
      </c>
      <c r="H34" s="7">
        <f t="shared" si="2"/>
        <v>0</v>
      </c>
      <c r="I34" s="5">
        <v>21</v>
      </c>
      <c r="J34" s="7">
        <f t="shared" si="3"/>
        <v>0</v>
      </c>
    </row>
    <row r="35" spans="1:10">
      <c r="A35" s="1" t="str">
        <f>'Celkový přehled'!A36</f>
        <v>2020-1-NB06-1</v>
      </c>
      <c r="B35" s="1" t="str">
        <f>'Celkový přehled'!B36</f>
        <v>Notebook 14"</v>
      </c>
      <c r="C35" s="11">
        <f>'Celkový přehled'!C36</f>
        <v>0</v>
      </c>
      <c r="D35" s="11">
        <f>'Celkový přehled'!D36</f>
        <v>0</v>
      </c>
      <c r="E35" s="11">
        <f>'Celkový přehled'!E36</f>
        <v>0</v>
      </c>
      <c r="F35" s="23">
        <v>0</v>
      </c>
      <c r="G35" s="11">
        <f>'Celkový přehled'!F36</f>
        <v>0</v>
      </c>
      <c r="H35" s="7">
        <f t="shared" si="2"/>
        <v>0</v>
      </c>
      <c r="I35" s="5">
        <v>21</v>
      </c>
      <c r="J35" s="7">
        <f t="shared" si="3"/>
        <v>0</v>
      </c>
    </row>
    <row r="36" spans="1:10">
      <c r="A36" s="1" t="str">
        <f>'Celkový přehled'!A37</f>
        <v>2020-1-NB06-1 - D</v>
      </c>
      <c r="B36" s="1" t="str">
        <f>'Celkový přehled'!B37</f>
        <v>Dokovací stanice pro 2020-1-NB06-1</v>
      </c>
      <c r="C36" s="11">
        <f>'Celkový přehled'!C37</f>
        <v>0</v>
      </c>
      <c r="D36" s="11">
        <f>'Celkový přehled'!D37</f>
        <v>0</v>
      </c>
      <c r="E36" s="11">
        <f>'Celkový přehled'!E37</f>
        <v>0</v>
      </c>
      <c r="F36" s="23">
        <v>0</v>
      </c>
      <c r="G36" s="11">
        <f>'Celkový přehled'!F37</f>
        <v>0</v>
      </c>
      <c r="H36" s="7">
        <f t="shared" si="2"/>
        <v>0</v>
      </c>
      <c r="I36" s="5">
        <v>21</v>
      </c>
      <c r="J36" s="7">
        <f t="shared" si="3"/>
        <v>0</v>
      </c>
    </row>
    <row r="37" spans="1:10">
      <c r="A37" s="1" t="str">
        <f>'Celkový přehled'!A38</f>
        <v>2020-1-NB06-1-T</v>
      </c>
      <c r="B37" s="1" t="str">
        <f>'Celkový přehled'!B38</f>
        <v>Taška NTB06</v>
      </c>
      <c r="C37" s="11">
        <f>'Celkový přehled'!C38</f>
        <v>0</v>
      </c>
      <c r="D37" s="11">
        <f>'Celkový přehled'!D38</f>
        <v>0</v>
      </c>
      <c r="E37" s="11">
        <f>'Celkový přehled'!E38</f>
        <v>0</v>
      </c>
      <c r="F37" s="23">
        <v>0</v>
      </c>
      <c r="G37" s="11">
        <f>'Celkový přehled'!F38</f>
        <v>0</v>
      </c>
      <c r="H37" s="7">
        <f t="shared" si="2"/>
        <v>0</v>
      </c>
      <c r="I37" s="5">
        <v>21</v>
      </c>
      <c r="J37" s="7">
        <f t="shared" si="3"/>
        <v>0</v>
      </c>
    </row>
    <row r="38" spans="1:10">
      <c r="A38" s="1" t="str">
        <f>'Celkový přehled'!A39</f>
        <v>2020-1-NB07-1</v>
      </c>
      <c r="B38" s="1" t="str">
        <f>'Celkový přehled'!B39</f>
        <v>Notebook 15,6"</v>
      </c>
      <c r="C38" s="11">
        <f>'Celkový přehled'!C39</f>
        <v>0</v>
      </c>
      <c r="D38" s="11">
        <f>'Celkový přehled'!D39</f>
        <v>0</v>
      </c>
      <c r="E38" s="11">
        <f>'Celkový přehled'!E39</f>
        <v>0</v>
      </c>
      <c r="F38" s="23">
        <v>0</v>
      </c>
      <c r="G38" s="11">
        <f>'Celkový přehled'!F39</f>
        <v>0</v>
      </c>
      <c r="H38" s="7">
        <f t="shared" si="2"/>
        <v>0</v>
      </c>
      <c r="I38" s="5">
        <v>21</v>
      </c>
      <c r="J38" s="7">
        <f t="shared" si="3"/>
        <v>0</v>
      </c>
    </row>
    <row r="39" spans="1:10">
      <c r="A39" s="1" t="str">
        <f>'Celkový přehled'!A40</f>
        <v>2020-1-NB07-1 - D</v>
      </c>
      <c r="B39" s="1" t="str">
        <f>'Celkový přehled'!B40</f>
        <v>Dokovací stanice pro 2020-1-NB07-1</v>
      </c>
      <c r="C39" s="11">
        <f>'Celkový přehled'!C40</f>
        <v>0</v>
      </c>
      <c r="D39" s="11">
        <f>'Celkový přehled'!D40</f>
        <v>0</v>
      </c>
      <c r="E39" s="11">
        <f>'Celkový přehled'!E40</f>
        <v>0</v>
      </c>
      <c r="F39" s="23">
        <v>0</v>
      </c>
      <c r="G39" s="11">
        <f>'Celkový přehled'!F40</f>
        <v>0</v>
      </c>
      <c r="H39" s="7">
        <f t="shared" si="2"/>
        <v>0</v>
      </c>
      <c r="I39" s="5">
        <v>21</v>
      </c>
      <c r="J39" s="7">
        <f t="shared" si="3"/>
        <v>0</v>
      </c>
    </row>
    <row r="40" spans="1:10">
      <c r="A40" s="1" t="str">
        <f>'Celkový přehled'!A41</f>
        <v>2020-1-NB07-1-T</v>
      </c>
      <c r="B40" s="1" t="str">
        <f>'Celkový přehled'!B41</f>
        <v>Taška NTB07</v>
      </c>
      <c r="C40" s="11">
        <f>'Celkový přehled'!C41</f>
        <v>0</v>
      </c>
      <c r="D40" s="11">
        <f>'Celkový přehled'!D41</f>
        <v>0</v>
      </c>
      <c r="E40" s="11">
        <f>'Celkový přehled'!E41</f>
        <v>0</v>
      </c>
      <c r="F40" s="23">
        <v>0</v>
      </c>
      <c r="G40" s="11">
        <f>'Celkový přehled'!F41</f>
        <v>0</v>
      </c>
      <c r="H40" s="7">
        <f t="shared" si="2"/>
        <v>0</v>
      </c>
      <c r="I40" s="5">
        <v>21</v>
      </c>
      <c r="J40" s="7">
        <f t="shared" si="3"/>
        <v>0</v>
      </c>
    </row>
    <row r="41" spans="1:10">
      <c r="A41" s="1" t="str">
        <f>'Celkový přehled'!A42</f>
        <v>2020-1-NB08-1</v>
      </c>
      <c r="B41" s="1" t="str">
        <f>'Celkový přehled'!B42</f>
        <v>Notebook 14"</v>
      </c>
      <c r="C41" s="11" t="str">
        <f>'Celkový přehled'!C42</f>
        <v>Lenovo</v>
      </c>
      <c r="D41" s="11" t="str">
        <f>'Celkový přehled'!D42</f>
        <v>Lenovo TP L14</v>
      </c>
      <c r="E41" s="11" t="str">
        <f>'Celkový přehled'!E42</f>
        <v>20U50006CK</v>
      </c>
      <c r="F41" s="23">
        <v>0</v>
      </c>
      <c r="G41" s="11">
        <f>'Celkový přehled'!F42</f>
        <v>22460</v>
      </c>
      <c r="H41" s="7">
        <f t="shared" si="2"/>
        <v>0</v>
      </c>
      <c r="I41" s="5">
        <v>21</v>
      </c>
      <c r="J41" s="7">
        <f t="shared" si="3"/>
        <v>0</v>
      </c>
    </row>
    <row r="42" spans="1:10">
      <c r="A42" s="1" t="str">
        <f>'Celkový přehled'!A43</f>
        <v>2020-1-NB08-1-T</v>
      </c>
      <c r="B42" s="1" t="str">
        <f>'Celkový přehled'!B43</f>
        <v>Taška NTB08</v>
      </c>
      <c r="C42" s="11">
        <f>'Celkový přehled'!C43</f>
        <v>0</v>
      </c>
      <c r="D42" s="11">
        <f>'Celkový přehled'!D43</f>
        <v>0</v>
      </c>
      <c r="E42" s="11">
        <f>'Celkový přehled'!E43</f>
        <v>0</v>
      </c>
      <c r="F42" s="23">
        <v>0</v>
      </c>
      <c r="G42" s="11">
        <f>'Celkový přehled'!F43</f>
        <v>0</v>
      </c>
      <c r="H42" s="7">
        <f t="shared" si="2"/>
        <v>0</v>
      </c>
      <c r="I42" s="5">
        <v>21</v>
      </c>
      <c r="J42" s="7">
        <f t="shared" si="3"/>
        <v>0</v>
      </c>
    </row>
    <row r="43" spans="1:10">
      <c r="A43" s="1" t="str">
        <f>'Celkový přehled'!A44</f>
        <v>2020-1-NB09-1</v>
      </c>
      <c r="B43" s="1" t="str">
        <f>'Celkový přehled'!B44</f>
        <v>Notebook 15,6"</v>
      </c>
      <c r="C43" s="11" t="str">
        <f>'Celkový přehled'!C44</f>
        <v>Lenovo</v>
      </c>
      <c r="D43" s="11" t="str">
        <f>'Celkový přehled'!D44</f>
        <v>Lenovo TP L15</v>
      </c>
      <c r="E43" s="11" t="str">
        <f>'Celkový přehled'!E44</f>
        <v>20U70003CK</v>
      </c>
      <c r="F43" s="23">
        <v>0</v>
      </c>
      <c r="G43" s="11">
        <f>'Celkový přehled'!F44</f>
        <v>18636</v>
      </c>
      <c r="H43" s="7">
        <f t="shared" si="2"/>
        <v>0</v>
      </c>
      <c r="I43" s="5">
        <v>21</v>
      </c>
      <c r="J43" s="7">
        <f t="shared" si="3"/>
        <v>0</v>
      </c>
    </row>
    <row r="44" spans="1:10">
      <c r="A44" s="1" t="str">
        <f>'Celkový přehled'!A45</f>
        <v>2020-1-NB09-1-T</v>
      </c>
      <c r="B44" s="1" t="str">
        <f>'Celkový přehled'!B45</f>
        <v>Taška NTB09</v>
      </c>
      <c r="C44" s="11">
        <f>'Celkový přehled'!C45</f>
        <v>0</v>
      </c>
      <c r="D44" s="11">
        <f>'Celkový přehled'!D45</f>
        <v>0</v>
      </c>
      <c r="E44" s="11">
        <f>'Celkový přehled'!E45</f>
        <v>0</v>
      </c>
      <c r="F44" s="23">
        <v>0</v>
      </c>
      <c r="G44" s="11">
        <f>'Celkový přehled'!F45</f>
        <v>0</v>
      </c>
      <c r="H44" s="7">
        <f t="shared" si="2"/>
        <v>0</v>
      </c>
      <c r="I44" s="5">
        <v>21</v>
      </c>
      <c r="J44" s="7">
        <f t="shared" si="3"/>
        <v>0</v>
      </c>
    </row>
    <row r="45" spans="1:10">
      <c r="A45" s="1" t="str">
        <f>'Celkový přehled'!A46</f>
        <v>2020-1-NB10-1</v>
      </c>
      <c r="B45" s="1" t="str">
        <f>'Celkový přehled'!B46</f>
        <v xml:space="preserve">Notebook 14" </v>
      </c>
      <c r="C45" s="11">
        <f>'Celkový přehled'!C46</f>
        <v>0</v>
      </c>
      <c r="D45" s="11">
        <f>'Celkový přehled'!D46</f>
        <v>0</v>
      </c>
      <c r="E45" s="11">
        <f>'Celkový přehled'!E46</f>
        <v>0</v>
      </c>
      <c r="F45" s="23">
        <v>0</v>
      </c>
      <c r="G45" s="11">
        <f>'Celkový přehled'!F46</f>
        <v>0</v>
      </c>
      <c r="H45" s="7">
        <f t="shared" si="2"/>
        <v>0</v>
      </c>
      <c r="I45" s="5">
        <v>21</v>
      </c>
      <c r="J45" s="7">
        <f t="shared" si="3"/>
        <v>0</v>
      </c>
    </row>
    <row r="46" spans="1:10">
      <c r="A46" s="1" t="str">
        <f>'Celkový přehled'!A47</f>
        <v>2020-1-NB10-1-T</v>
      </c>
      <c r="B46" s="1" t="str">
        <f>'Celkový přehled'!B47</f>
        <v>Taška NTB10</v>
      </c>
      <c r="C46" s="11">
        <f>'Celkový přehled'!C47</f>
        <v>0</v>
      </c>
      <c r="D46" s="11">
        <f>'Celkový přehled'!D47</f>
        <v>0</v>
      </c>
      <c r="E46" s="11">
        <f>'Celkový přehled'!E47</f>
        <v>0</v>
      </c>
      <c r="F46" s="23">
        <v>0</v>
      </c>
      <c r="G46" s="11">
        <f>'Celkový přehled'!F47</f>
        <v>0</v>
      </c>
      <c r="H46" s="7">
        <f t="shared" si="2"/>
        <v>0</v>
      </c>
      <c r="I46" s="5">
        <v>21</v>
      </c>
      <c r="J46" s="7">
        <f t="shared" si="3"/>
        <v>0</v>
      </c>
    </row>
    <row r="47" spans="1:10">
      <c r="A47" s="1" t="str">
        <f>'Celkový přehled'!A48</f>
        <v>2020-1-NB11-1</v>
      </c>
      <c r="B47" s="1" t="str">
        <f>'Celkový přehled'!B48</f>
        <v>Notebook 15,6"</v>
      </c>
      <c r="C47" s="11">
        <f>'Celkový přehled'!C48</f>
        <v>0</v>
      </c>
      <c r="D47" s="11">
        <f>'Celkový přehled'!D48</f>
        <v>0</v>
      </c>
      <c r="E47" s="11">
        <f>'Celkový přehled'!E48</f>
        <v>0</v>
      </c>
      <c r="F47" s="23">
        <v>0</v>
      </c>
      <c r="G47" s="11">
        <f>'Celkový přehled'!F48</f>
        <v>0</v>
      </c>
      <c r="H47" s="7">
        <f t="shared" si="2"/>
        <v>0</v>
      </c>
      <c r="I47" s="5">
        <v>21</v>
      </c>
      <c r="J47" s="7">
        <f t="shared" si="3"/>
        <v>0</v>
      </c>
    </row>
    <row r="48" spans="1:10">
      <c r="A48" s="1" t="str">
        <f>'Celkový přehled'!A49</f>
        <v>2020-1-NB011-1-T</v>
      </c>
      <c r="B48" s="1" t="str">
        <f>'Celkový přehled'!B49</f>
        <v>Taška NTB11</v>
      </c>
      <c r="C48" s="11">
        <f>'Celkový přehled'!C49</f>
        <v>0</v>
      </c>
      <c r="D48" s="11">
        <f>'Celkový přehled'!D49</f>
        <v>0</v>
      </c>
      <c r="E48" s="11">
        <f>'Celkový přehled'!E49</f>
        <v>0</v>
      </c>
      <c r="F48" s="23">
        <v>0</v>
      </c>
      <c r="G48" s="11">
        <f>'Celkový přehled'!F49</f>
        <v>0</v>
      </c>
      <c r="H48" s="7">
        <f t="shared" si="2"/>
        <v>0</v>
      </c>
      <c r="I48" s="5">
        <v>21</v>
      </c>
      <c r="J48" s="7">
        <f t="shared" si="3"/>
        <v>0</v>
      </c>
    </row>
  </sheetData>
  <mergeCells count="9">
    <mergeCell ref="B8:F8"/>
    <mergeCell ref="B9:F9"/>
    <mergeCell ref="A14:B14"/>
    <mergeCell ref="F14:J14"/>
    <mergeCell ref="B3:L3"/>
    <mergeCell ref="B6:L6"/>
    <mergeCell ref="B7:F7"/>
    <mergeCell ref="C14:E14"/>
    <mergeCell ref="B5:L5"/>
  </mergeCells>
  <hyperlinks>
    <hyperlink ref="B8" r:id="rId1"/>
  </hyperlinks>
  <pageMargins left="0.7" right="0.7" top="0.78740157499999996" bottom="0.78740157499999996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Celkový přehled</vt:lpstr>
      <vt:lpstr>Příloha č. 1 KS VSZ Praha</vt:lpstr>
    </vt:vector>
  </TitlesOfParts>
  <Company>Ministerstvo vnitra ČR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Beneš</dc:creator>
  <cp:lastModifiedBy>Mendlová Eva Ing.</cp:lastModifiedBy>
  <cp:lastPrinted>2019-05-30T13:44:36Z</cp:lastPrinted>
  <dcterms:created xsi:type="dcterms:W3CDTF">2019-05-30T11:55:55Z</dcterms:created>
  <dcterms:modified xsi:type="dcterms:W3CDTF">2020-09-23T08:43:18Z</dcterms:modified>
</cp:coreProperties>
</file>